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JanC\County_Guide\CG_17\excel_work_files\"/>
    </mc:Choice>
  </mc:AlternateContent>
  <bookViews>
    <workbookView xWindow="0" yWindow="0" windowWidth="23040" windowHeight="9492" tabRatio="734"/>
  </bookViews>
  <sheets>
    <sheet name="ssi_oasdi" sheetId="10" r:id="rId1"/>
    <sheet name="page_draft" sheetId="1" r:id="rId2"/>
    <sheet name="Table 3 SSI" sheetId="2" r:id="rId3"/>
    <sheet name="Table 4 OASDI" sheetId="6" r:id="rId4"/>
    <sheet name="Table 5 OASDI" sheetId="7" r:id="rId5"/>
    <sheet name="pop_estimate_2013" sheetId="8" r:id="rId6"/>
    <sheet name="sources_notes" sheetId="9" r:id="rId7"/>
  </sheets>
  <definedNames>
    <definedName name="_xlnm.Print_Titles" localSheetId="2">'Table 3 SSI'!$1:$4</definedName>
    <definedName name="_xlnm.Print_Titles" localSheetId="3">'Table 4 OASDI'!$1:$4</definedName>
    <definedName name="_xlnm.Print_Titles" localSheetId="4">'Table 5 OASDI'!$1:$4</definedName>
  </definedNames>
  <calcPr calcId="162913"/>
</workbook>
</file>

<file path=xl/calcChain.xml><?xml version="1.0" encoding="utf-8"?>
<calcChain xmlns="http://schemas.openxmlformats.org/spreadsheetml/2006/main">
  <c r="J9" i="1" l="1"/>
  <c r="B166" i="8" l="1"/>
  <c r="S168" i="1" l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Q155" i="1"/>
  <c r="Q139" i="1"/>
  <c r="Q123" i="1"/>
  <c r="Q107" i="1"/>
  <c r="Q91" i="1"/>
  <c r="Q75" i="1"/>
  <c r="Q59" i="1"/>
  <c r="Q43" i="1"/>
  <c r="Q27" i="1"/>
  <c r="Q11" i="1"/>
  <c r="P5" i="6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O168" i="1"/>
  <c r="Q168" i="1" s="1"/>
  <c r="O167" i="1"/>
  <c r="Q167" i="1" s="1"/>
  <c r="O166" i="1"/>
  <c r="Q166" i="1" s="1"/>
  <c r="O165" i="1"/>
  <c r="Q165" i="1" s="1"/>
  <c r="O164" i="1"/>
  <c r="Q164" i="1" s="1"/>
  <c r="O163" i="1"/>
  <c r="Q163" i="1" s="1"/>
  <c r="O162" i="1"/>
  <c r="Q162" i="1" s="1"/>
  <c r="O161" i="1"/>
  <c r="Q161" i="1" s="1"/>
  <c r="O160" i="1"/>
  <c r="Q160" i="1" s="1"/>
  <c r="O159" i="1"/>
  <c r="Q159" i="1" s="1"/>
  <c r="O158" i="1"/>
  <c r="Q158" i="1" s="1"/>
  <c r="O157" i="1"/>
  <c r="Q157" i="1" s="1"/>
  <c r="O156" i="1"/>
  <c r="Q156" i="1" s="1"/>
  <c r="O155" i="1"/>
  <c r="O154" i="1"/>
  <c r="Q154" i="1" s="1"/>
  <c r="O153" i="1"/>
  <c r="Q153" i="1" s="1"/>
  <c r="O152" i="1"/>
  <c r="Q152" i="1" s="1"/>
  <c r="O151" i="1"/>
  <c r="Q151" i="1" s="1"/>
  <c r="O150" i="1"/>
  <c r="Q150" i="1" s="1"/>
  <c r="O149" i="1"/>
  <c r="Q149" i="1" s="1"/>
  <c r="O148" i="1"/>
  <c r="Q148" i="1" s="1"/>
  <c r="O147" i="1"/>
  <c r="Q147" i="1" s="1"/>
  <c r="O146" i="1"/>
  <c r="Q146" i="1" s="1"/>
  <c r="O145" i="1"/>
  <c r="Q145" i="1" s="1"/>
  <c r="O144" i="1"/>
  <c r="Q144" i="1" s="1"/>
  <c r="O143" i="1"/>
  <c r="Q143" i="1" s="1"/>
  <c r="O142" i="1"/>
  <c r="Q142" i="1" s="1"/>
  <c r="O141" i="1"/>
  <c r="Q141" i="1" s="1"/>
  <c r="O140" i="1"/>
  <c r="Q140" i="1" s="1"/>
  <c r="O139" i="1"/>
  <c r="O138" i="1"/>
  <c r="Q138" i="1" s="1"/>
  <c r="O137" i="1"/>
  <c r="Q137" i="1" s="1"/>
  <c r="O136" i="1"/>
  <c r="Q136" i="1" s="1"/>
  <c r="O135" i="1"/>
  <c r="Q135" i="1" s="1"/>
  <c r="O134" i="1"/>
  <c r="Q134" i="1" s="1"/>
  <c r="O133" i="1"/>
  <c r="Q133" i="1" s="1"/>
  <c r="O132" i="1"/>
  <c r="Q132" i="1" s="1"/>
  <c r="O131" i="1"/>
  <c r="Q131" i="1" s="1"/>
  <c r="O130" i="1"/>
  <c r="Q130" i="1" s="1"/>
  <c r="O129" i="1"/>
  <c r="Q129" i="1" s="1"/>
  <c r="O128" i="1"/>
  <c r="Q128" i="1" s="1"/>
  <c r="O127" i="1"/>
  <c r="Q127" i="1" s="1"/>
  <c r="O126" i="1"/>
  <c r="Q126" i="1" s="1"/>
  <c r="O125" i="1"/>
  <c r="Q125" i="1" s="1"/>
  <c r="O124" i="1"/>
  <c r="Q124" i="1" s="1"/>
  <c r="O123" i="1"/>
  <c r="O122" i="1"/>
  <c r="Q122" i="1" s="1"/>
  <c r="O121" i="1"/>
  <c r="Q121" i="1" s="1"/>
  <c r="O120" i="1"/>
  <c r="Q120" i="1" s="1"/>
  <c r="O119" i="1"/>
  <c r="Q119" i="1" s="1"/>
  <c r="O118" i="1"/>
  <c r="Q118" i="1" s="1"/>
  <c r="O117" i="1"/>
  <c r="Q117" i="1" s="1"/>
  <c r="O116" i="1"/>
  <c r="Q116" i="1" s="1"/>
  <c r="O115" i="1"/>
  <c r="Q115" i="1" s="1"/>
  <c r="O114" i="1"/>
  <c r="Q114" i="1" s="1"/>
  <c r="O113" i="1"/>
  <c r="Q113" i="1" s="1"/>
  <c r="O112" i="1"/>
  <c r="Q112" i="1" s="1"/>
  <c r="O111" i="1"/>
  <c r="Q111" i="1" s="1"/>
  <c r="O110" i="1"/>
  <c r="Q110" i="1" s="1"/>
  <c r="O109" i="1"/>
  <c r="Q109" i="1" s="1"/>
  <c r="O108" i="1"/>
  <c r="Q108" i="1" s="1"/>
  <c r="O107" i="1"/>
  <c r="O106" i="1"/>
  <c r="Q106" i="1" s="1"/>
  <c r="O105" i="1"/>
  <c r="Q105" i="1" s="1"/>
  <c r="O104" i="1"/>
  <c r="Q104" i="1" s="1"/>
  <c r="O103" i="1"/>
  <c r="Q103" i="1" s="1"/>
  <c r="O102" i="1"/>
  <c r="Q102" i="1" s="1"/>
  <c r="O101" i="1"/>
  <c r="Q101" i="1" s="1"/>
  <c r="O100" i="1"/>
  <c r="Q100" i="1" s="1"/>
  <c r="O99" i="1"/>
  <c r="Q99" i="1" s="1"/>
  <c r="O98" i="1"/>
  <c r="Q98" i="1" s="1"/>
  <c r="O97" i="1"/>
  <c r="Q97" i="1" s="1"/>
  <c r="O96" i="1"/>
  <c r="Q96" i="1" s="1"/>
  <c r="O95" i="1"/>
  <c r="Q95" i="1" s="1"/>
  <c r="O94" i="1"/>
  <c r="Q94" i="1" s="1"/>
  <c r="O93" i="1"/>
  <c r="Q93" i="1" s="1"/>
  <c r="O92" i="1"/>
  <c r="Q92" i="1" s="1"/>
  <c r="O91" i="1"/>
  <c r="O90" i="1"/>
  <c r="Q90" i="1" s="1"/>
  <c r="O89" i="1"/>
  <c r="Q89" i="1" s="1"/>
  <c r="O88" i="1"/>
  <c r="Q88" i="1" s="1"/>
  <c r="O87" i="1"/>
  <c r="Q87" i="1" s="1"/>
  <c r="O86" i="1"/>
  <c r="Q86" i="1" s="1"/>
  <c r="O85" i="1"/>
  <c r="Q85" i="1" s="1"/>
  <c r="O84" i="1"/>
  <c r="Q84" i="1" s="1"/>
  <c r="O83" i="1"/>
  <c r="Q83" i="1" s="1"/>
  <c r="O82" i="1"/>
  <c r="Q82" i="1" s="1"/>
  <c r="O81" i="1"/>
  <c r="Q81" i="1" s="1"/>
  <c r="O80" i="1"/>
  <c r="Q80" i="1" s="1"/>
  <c r="O79" i="1"/>
  <c r="Q79" i="1" s="1"/>
  <c r="O78" i="1"/>
  <c r="Q78" i="1" s="1"/>
  <c r="O77" i="1"/>
  <c r="Q77" i="1" s="1"/>
  <c r="O76" i="1"/>
  <c r="Q76" i="1" s="1"/>
  <c r="O75" i="1"/>
  <c r="O74" i="1"/>
  <c r="Q74" i="1" s="1"/>
  <c r="O73" i="1"/>
  <c r="Q73" i="1" s="1"/>
  <c r="O72" i="1"/>
  <c r="Q72" i="1" s="1"/>
  <c r="O71" i="1"/>
  <c r="Q71" i="1" s="1"/>
  <c r="O70" i="1"/>
  <c r="Q70" i="1" s="1"/>
  <c r="O69" i="1"/>
  <c r="Q69" i="1" s="1"/>
  <c r="O68" i="1"/>
  <c r="Q68" i="1" s="1"/>
  <c r="O67" i="1"/>
  <c r="Q67" i="1" s="1"/>
  <c r="O66" i="1"/>
  <c r="Q66" i="1" s="1"/>
  <c r="O65" i="1"/>
  <c r="Q65" i="1" s="1"/>
  <c r="O64" i="1"/>
  <c r="Q64" i="1" s="1"/>
  <c r="O63" i="1"/>
  <c r="Q63" i="1" s="1"/>
  <c r="O62" i="1"/>
  <c r="Q62" i="1" s="1"/>
  <c r="O61" i="1"/>
  <c r="Q61" i="1" s="1"/>
  <c r="O60" i="1"/>
  <c r="Q60" i="1" s="1"/>
  <c r="O59" i="1"/>
  <c r="O58" i="1"/>
  <c r="Q58" i="1" s="1"/>
  <c r="O57" i="1"/>
  <c r="Q57" i="1" s="1"/>
  <c r="O56" i="1"/>
  <c r="Q56" i="1" s="1"/>
  <c r="O55" i="1"/>
  <c r="Q55" i="1" s="1"/>
  <c r="O54" i="1"/>
  <c r="Q54" i="1" s="1"/>
  <c r="O53" i="1"/>
  <c r="Q53" i="1" s="1"/>
  <c r="O52" i="1"/>
  <c r="Q52" i="1" s="1"/>
  <c r="O51" i="1"/>
  <c r="Q51" i="1" s="1"/>
  <c r="O50" i="1"/>
  <c r="Q50" i="1" s="1"/>
  <c r="O49" i="1"/>
  <c r="Q49" i="1" s="1"/>
  <c r="O48" i="1"/>
  <c r="Q48" i="1" s="1"/>
  <c r="O47" i="1"/>
  <c r="Q47" i="1" s="1"/>
  <c r="O46" i="1"/>
  <c r="Q46" i="1" s="1"/>
  <c r="O45" i="1"/>
  <c r="Q45" i="1" s="1"/>
  <c r="O44" i="1"/>
  <c r="Q44" i="1" s="1"/>
  <c r="O43" i="1"/>
  <c r="O42" i="1"/>
  <c r="Q42" i="1" s="1"/>
  <c r="O41" i="1"/>
  <c r="Q41" i="1" s="1"/>
  <c r="O40" i="1"/>
  <c r="Q40" i="1" s="1"/>
  <c r="O39" i="1"/>
  <c r="Q39" i="1" s="1"/>
  <c r="O38" i="1"/>
  <c r="Q38" i="1" s="1"/>
  <c r="O37" i="1"/>
  <c r="Q37" i="1" s="1"/>
  <c r="O36" i="1"/>
  <c r="Q36" i="1" s="1"/>
  <c r="O35" i="1"/>
  <c r="Q35" i="1" s="1"/>
  <c r="O34" i="1"/>
  <c r="Q34" i="1" s="1"/>
  <c r="O33" i="1"/>
  <c r="Q33" i="1" s="1"/>
  <c r="O32" i="1"/>
  <c r="Q32" i="1" s="1"/>
  <c r="O31" i="1"/>
  <c r="Q31" i="1" s="1"/>
  <c r="O30" i="1"/>
  <c r="Q30" i="1" s="1"/>
  <c r="O29" i="1"/>
  <c r="Q29" i="1" s="1"/>
  <c r="O28" i="1"/>
  <c r="Q28" i="1" s="1"/>
  <c r="O27" i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14" i="1"/>
  <c r="Q14" i="1" s="1"/>
  <c r="O13" i="1"/>
  <c r="Q13" i="1" s="1"/>
  <c r="O12" i="1"/>
  <c r="Q12" i="1" s="1"/>
  <c r="O11" i="1"/>
  <c r="O10" i="1"/>
  <c r="Q10" i="1" s="1"/>
  <c r="O9" i="1"/>
  <c r="Q9" i="1" s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L167" i="1"/>
  <c r="P6" i="6"/>
  <c r="L168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165" i="1"/>
  <c r="I149" i="1"/>
  <c r="I133" i="1"/>
  <c r="I117" i="1"/>
  <c r="I101" i="1"/>
  <c r="I85" i="1"/>
  <c r="I69" i="1"/>
  <c r="I53" i="1"/>
  <c r="I37" i="1"/>
  <c r="I21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G168" i="1"/>
  <c r="I168" i="1" s="1"/>
  <c r="C168" i="1"/>
  <c r="B168" i="1"/>
  <c r="G167" i="1"/>
  <c r="I167" i="1" s="1"/>
  <c r="C167" i="1"/>
  <c r="B167" i="1"/>
  <c r="G166" i="1"/>
  <c r="I166" i="1" s="1"/>
  <c r="C166" i="1"/>
  <c r="B166" i="1"/>
  <c r="G165" i="1"/>
  <c r="C165" i="1"/>
  <c r="B165" i="1"/>
  <c r="G164" i="1"/>
  <c r="I164" i="1" s="1"/>
  <c r="C164" i="1"/>
  <c r="B164" i="1"/>
  <c r="G163" i="1"/>
  <c r="I163" i="1" s="1"/>
  <c r="C163" i="1"/>
  <c r="B163" i="1"/>
  <c r="G162" i="1"/>
  <c r="I162" i="1" s="1"/>
  <c r="C162" i="1"/>
  <c r="B162" i="1"/>
  <c r="G161" i="1"/>
  <c r="I161" i="1" s="1"/>
  <c r="C161" i="1"/>
  <c r="B161" i="1"/>
  <c r="G160" i="1"/>
  <c r="I160" i="1" s="1"/>
  <c r="C160" i="1"/>
  <c r="B160" i="1"/>
  <c r="G159" i="1"/>
  <c r="I159" i="1" s="1"/>
  <c r="C159" i="1"/>
  <c r="B159" i="1"/>
  <c r="G158" i="1"/>
  <c r="I158" i="1" s="1"/>
  <c r="C158" i="1"/>
  <c r="B158" i="1"/>
  <c r="G157" i="1"/>
  <c r="I157" i="1" s="1"/>
  <c r="C157" i="1"/>
  <c r="B157" i="1"/>
  <c r="G156" i="1"/>
  <c r="I156" i="1" s="1"/>
  <c r="C156" i="1"/>
  <c r="B156" i="1"/>
  <c r="G155" i="1"/>
  <c r="I155" i="1" s="1"/>
  <c r="C155" i="1"/>
  <c r="B155" i="1"/>
  <c r="G154" i="1"/>
  <c r="I154" i="1" s="1"/>
  <c r="C154" i="1"/>
  <c r="B154" i="1"/>
  <c r="G153" i="1"/>
  <c r="I153" i="1" s="1"/>
  <c r="C153" i="1"/>
  <c r="B153" i="1"/>
  <c r="G152" i="1"/>
  <c r="I152" i="1" s="1"/>
  <c r="C152" i="1"/>
  <c r="B152" i="1"/>
  <c r="G151" i="1"/>
  <c r="I151" i="1" s="1"/>
  <c r="C151" i="1"/>
  <c r="B151" i="1"/>
  <c r="G150" i="1"/>
  <c r="I150" i="1" s="1"/>
  <c r="C150" i="1"/>
  <c r="B150" i="1"/>
  <c r="G149" i="1"/>
  <c r="C149" i="1"/>
  <c r="B149" i="1"/>
  <c r="G148" i="1"/>
  <c r="I148" i="1" s="1"/>
  <c r="C148" i="1"/>
  <c r="B148" i="1"/>
  <c r="G147" i="1"/>
  <c r="I147" i="1" s="1"/>
  <c r="C147" i="1"/>
  <c r="B147" i="1"/>
  <c r="G146" i="1"/>
  <c r="I146" i="1" s="1"/>
  <c r="C146" i="1"/>
  <c r="B146" i="1"/>
  <c r="G145" i="1"/>
  <c r="I145" i="1" s="1"/>
  <c r="C145" i="1"/>
  <c r="B145" i="1"/>
  <c r="G144" i="1"/>
  <c r="I144" i="1" s="1"/>
  <c r="C144" i="1"/>
  <c r="B144" i="1"/>
  <c r="G143" i="1"/>
  <c r="I143" i="1" s="1"/>
  <c r="C143" i="1"/>
  <c r="B143" i="1"/>
  <c r="G142" i="1"/>
  <c r="I142" i="1" s="1"/>
  <c r="C142" i="1"/>
  <c r="B142" i="1"/>
  <c r="G141" i="1"/>
  <c r="I141" i="1" s="1"/>
  <c r="C141" i="1"/>
  <c r="B141" i="1"/>
  <c r="G140" i="1"/>
  <c r="I140" i="1" s="1"/>
  <c r="C140" i="1"/>
  <c r="B140" i="1"/>
  <c r="G139" i="1"/>
  <c r="I139" i="1" s="1"/>
  <c r="C139" i="1"/>
  <c r="B139" i="1"/>
  <c r="G138" i="1"/>
  <c r="I138" i="1" s="1"/>
  <c r="C138" i="1"/>
  <c r="B138" i="1"/>
  <c r="G137" i="1"/>
  <c r="I137" i="1" s="1"/>
  <c r="C137" i="1"/>
  <c r="B137" i="1"/>
  <c r="G136" i="1"/>
  <c r="I136" i="1" s="1"/>
  <c r="C136" i="1"/>
  <c r="B136" i="1"/>
  <c r="G135" i="1"/>
  <c r="I135" i="1" s="1"/>
  <c r="C135" i="1"/>
  <c r="B135" i="1"/>
  <c r="G134" i="1"/>
  <c r="I134" i="1" s="1"/>
  <c r="C134" i="1"/>
  <c r="B134" i="1"/>
  <c r="G133" i="1"/>
  <c r="C133" i="1"/>
  <c r="B133" i="1"/>
  <c r="G132" i="1"/>
  <c r="I132" i="1" s="1"/>
  <c r="C132" i="1"/>
  <c r="B132" i="1"/>
  <c r="G131" i="1"/>
  <c r="I131" i="1" s="1"/>
  <c r="C131" i="1"/>
  <c r="B131" i="1"/>
  <c r="G130" i="1"/>
  <c r="I130" i="1" s="1"/>
  <c r="C130" i="1"/>
  <c r="B130" i="1"/>
  <c r="G129" i="1"/>
  <c r="I129" i="1" s="1"/>
  <c r="C129" i="1"/>
  <c r="B129" i="1"/>
  <c r="G128" i="1"/>
  <c r="I128" i="1" s="1"/>
  <c r="C128" i="1"/>
  <c r="B128" i="1"/>
  <c r="G127" i="1"/>
  <c r="I127" i="1" s="1"/>
  <c r="C127" i="1"/>
  <c r="B127" i="1"/>
  <c r="G126" i="1"/>
  <c r="I126" i="1" s="1"/>
  <c r="C126" i="1"/>
  <c r="B126" i="1"/>
  <c r="G125" i="1"/>
  <c r="I125" i="1" s="1"/>
  <c r="C125" i="1"/>
  <c r="B125" i="1"/>
  <c r="G124" i="1"/>
  <c r="I124" i="1" s="1"/>
  <c r="C124" i="1"/>
  <c r="B124" i="1"/>
  <c r="G123" i="1"/>
  <c r="I123" i="1" s="1"/>
  <c r="C123" i="1"/>
  <c r="B123" i="1"/>
  <c r="G122" i="1"/>
  <c r="I122" i="1" s="1"/>
  <c r="C122" i="1"/>
  <c r="B122" i="1"/>
  <c r="G121" i="1"/>
  <c r="I121" i="1" s="1"/>
  <c r="C121" i="1"/>
  <c r="B121" i="1"/>
  <c r="G120" i="1"/>
  <c r="I120" i="1" s="1"/>
  <c r="C120" i="1"/>
  <c r="B120" i="1"/>
  <c r="G119" i="1"/>
  <c r="I119" i="1" s="1"/>
  <c r="C119" i="1"/>
  <c r="B119" i="1"/>
  <c r="G118" i="1"/>
  <c r="I118" i="1" s="1"/>
  <c r="C118" i="1"/>
  <c r="B118" i="1"/>
  <c r="G117" i="1"/>
  <c r="C117" i="1"/>
  <c r="B117" i="1"/>
  <c r="G116" i="1"/>
  <c r="I116" i="1" s="1"/>
  <c r="C116" i="1"/>
  <c r="B116" i="1"/>
  <c r="G115" i="1"/>
  <c r="I115" i="1" s="1"/>
  <c r="C115" i="1"/>
  <c r="B115" i="1"/>
  <c r="G114" i="1"/>
  <c r="I114" i="1" s="1"/>
  <c r="C114" i="1"/>
  <c r="B114" i="1"/>
  <c r="G113" i="1"/>
  <c r="I113" i="1" s="1"/>
  <c r="C113" i="1"/>
  <c r="B113" i="1"/>
  <c r="G112" i="1"/>
  <c r="I112" i="1" s="1"/>
  <c r="C112" i="1"/>
  <c r="B112" i="1"/>
  <c r="G111" i="1"/>
  <c r="I111" i="1" s="1"/>
  <c r="C111" i="1"/>
  <c r="B111" i="1"/>
  <c r="G110" i="1"/>
  <c r="I110" i="1" s="1"/>
  <c r="C110" i="1"/>
  <c r="B110" i="1"/>
  <c r="G109" i="1"/>
  <c r="I109" i="1" s="1"/>
  <c r="C109" i="1"/>
  <c r="B109" i="1"/>
  <c r="G108" i="1"/>
  <c r="I108" i="1" s="1"/>
  <c r="C108" i="1"/>
  <c r="B108" i="1"/>
  <c r="G107" i="1"/>
  <c r="I107" i="1" s="1"/>
  <c r="C107" i="1"/>
  <c r="B107" i="1"/>
  <c r="G106" i="1"/>
  <c r="I106" i="1" s="1"/>
  <c r="C106" i="1"/>
  <c r="B106" i="1"/>
  <c r="G105" i="1"/>
  <c r="I105" i="1" s="1"/>
  <c r="C105" i="1"/>
  <c r="B105" i="1"/>
  <c r="G104" i="1"/>
  <c r="I104" i="1" s="1"/>
  <c r="C104" i="1"/>
  <c r="B104" i="1"/>
  <c r="G103" i="1"/>
  <c r="I103" i="1" s="1"/>
  <c r="C103" i="1"/>
  <c r="B103" i="1"/>
  <c r="G102" i="1"/>
  <c r="I102" i="1" s="1"/>
  <c r="C102" i="1"/>
  <c r="B102" i="1"/>
  <c r="G101" i="1"/>
  <c r="C101" i="1"/>
  <c r="B101" i="1"/>
  <c r="G100" i="1"/>
  <c r="I100" i="1" s="1"/>
  <c r="C100" i="1"/>
  <c r="B100" i="1"/>
  <c r="G99" i="1"/>
  <c r="I99" i="1" s="1"/>
  <c r="C99" i="1"/>
  <c r="B99" i="1"/>
  <c r="G98" i="1"/>
  <c r="I98" i="1" s="1"/>
  <c r="C98" i="1"/>
  <c r="B98" i="1"/>
  <c r="G97" i="1"/>
  <c r="I97" i="1" s="1"/>
  <c r="C97" i="1"/>
  <c r="B97" i="1"/>
  <c r="G96" i="1"/>
  <c r="I96" i="1" s="1"/>
  <c r="C96" i="1"/>
  <c r="B96" i="1"/>
  <c r="G95" i="1"/>
  <c r="I95" i="1" s="1"/>
  <c r="C95" i="1"/>
  <c r="B95" i="1"/>
  <c r="G94" i="1"/>
  <c r="I94" i="1" s="1"/>
  <c r="C94" i="1"/>
  <c r="B94" i="1"/>
  <c r="G93" i="1"/>
  <c r="I93" i="1" s="1"/>
  <c r="C93" i="1"/>
  <c r="B93" i="1"/>
  <c r="G92" i="1"/>
  <c r="I92" i="1" s="1"/>
  <c r="C92" i="1"/>
  <c r="B92" i="1"/>
  <c r="G91" i="1"/>
  <c r="I91" i="1" s="1"/>
  <c r="C91" i="1"/>
  <c r="B91" i="1"/>
  <c r="G90" i="1"/>
  <c r="I90" i="1" s="1"/>
  <c r="C90" i="1"/>
  <c r="B90" i="1"/>
  <c r="G89" i="1"/>
  <c r="I89" i="1" s="1"/>
  <c r="C89" i="1"/>
  <c r="B89" i="1"/>
  <c r="G88" i="1"/>
  <c r="I88" i="1" s="1"/>
  <c r="C88" i="1"/>
  <c r="B88" i="1"/>
  <c r="G87" i="1"/>
  <c r="I87" i="1" s="1"/>
  <c r="C87" i="1"/>
  <c r="B87" i="1"/>
  <c r="G86" i="1"/>
  <c r="I86" i="1" s="1"/>
  <c r="C86" i="1"/>
  <c r="B86" i="1"/>
  <c r="G85" i="1"/>
  <c r="C85" i="1"/>
  <c r="B85" i="1"/>
  <c r="G84" i="1"/>
  <c r="I84" i="1" s="1"/>
  <c r="C84" i="1"/>
  <c r="B84" i="1"/>
  <c r="G83" i="1"/>
  <c r="I83" i="1" s="1"/>
  <c r="C83" i="1"/>
  <c r="B83" i="1"/>
  <c r="G82" i="1"/>
  <c r="I82" i="1" s="1"/>
  <c r="C82" i="1"/>
  <c r="B82" i="1"/>
  <c r="G81" i="1"/>
  <c r="I81" i="1" s="1"/>
  <c r="C81" i="1"/>
  <c r="B81" i="1"/>
  <c r="G80" i="1"/>
  <c r="I80" i="1" s="1"/>
  <c r="C80" i="1"/>
  <c r="B80" i="1"/>
  <c r="G79" i="1"/>
  <c r="I79" i="1" s="1"/>
  <c r="C79" i="1"/>
  <c r="B79" i="1"/>
  <c r="G78" i="1"/>
  <c r="I78" i="1" s="1"/>
  <c r="C78" i="1"/>
  <c r="B78" i="1"/>
  <c r="G77" i="1"/>
  <c r="I77" i="1" s="1"/>
  <c r="C77" i="1"/>
  <c r="B77" i="1"/>
  <c r="G76" i="1"/>
  <c r="I76" i="1" s="1"/>
  <c r="C76" i="1"/>
  <c r="B76" i="1"/>
  <c r="G75" i="1"/>
  <c r="I75" i="1" s="1"/>
  <c r="C75" i="1"/>
  <c r="B75" i="1"/>
  <c r="G74" i="1"/>
  <c r="I74" i="1" s="1"/>
  <c r="C74" i="1"/>
  <c r="B74" i="1"/>
  <c r="G73" i="1"/>
  <c r="I73" i="1" s="1"/>
  <c r="C73" i="1"/>
  <c r="B73" i="1"/>
  <c r="G72" i="1"/>
  <c r="I72" i="1" s="1"/>
  <c r="C72" i="1"/>
  <c r="B72" i="1"/>
  <c r="G71" i="1"/>
  <c r="I71" i="1" s="1"/>
  <c r="C71" i="1"/>
  <c r="B71" i="1"/>
  <c r="G70" i="1"/>
  <c r="I70" i="1" s="1"/>
  <c r="C70" i="1"/>
  <c r="B70" i="1"/>
  <c r="G69" i="1"/>
  <c r="C69" i="1"/>
  <c r="B69" i="1"/>
  <c r="G68" i="1"/>
  <c r="I68" i="1" s="1"/>
  <c r="C68" i="1"/>
  <c r="B68" i="1"/>
  <c r="G67" i="1"/>
  <c r="I67" i="1" s="1"/>
  <c r="C67" i="1"/>
  <c r="B67" i="1"/>
  <c r="G66" i="1"/>
  <c r="I66" i="1" s="1"/>
  <c r="C66" i="1"/>
  <c r="B66" i="1"/>
  <c r="G65" i="1"/>
  <c r="I65" i="1" s="1"/>
  <c r="C65" i="1"/>
  <c r="B65" i="1"/>
  <c r="G64" i="1"/>
  <c r="I64" i="1" s="1"/>
  <c r="C64" i="1"/>
  <c r="B64" i="1"/>
  <c r="G63" i="1"/>
  <c r="I63" i="1" s="1"/>
  <c r="C63" i="1"/>
  <c r="B63" i="1"/>
  <c r="G62" i="1"/>
  <c r="I62" i="1" s="1"/>
  <c r="C62" i="1"/>
  <c r="B62" i="1"/>
  <c r="G61" i="1"/>
  <c r="I61" i="1" s="1"/>
  <c r="C61" i="1"/>
  <c r="B61" i="1"/>
  <c r="G60" i="1"/>
  <c r="I60" i="1" s="1"/>
  <c r="C60" i="1"/>
  <c r="B60" i="1"/>
  <c r="G59" i="1"/>
  <c r="I59" i="1" s="1"/>
  <c r="C59" i="1"/>
  <c r="B59" i="1"/>
  <c r="G58" i="1"/>
  <c r="I58" i="1" s="1"/>
  <c r="C58" i="1"/>
  <c r="B58" i="1"/>
  <c r="G57" i="1"/>
  <c r="I57" i="1" s="1"/>
  <c r="C57" i="1"/>
  <c r="B57" i="1"/>
  <c r="G56" i="1"/>
  <c r="I56" i="1" s="1"/>
  <c r="C56" i="1"/>
  <c r="B56" i="1"/>
  <c r="G55" i="1"/>
  <c r="I55" i="1" s="1"/>
  <c r="C55" i="1"/>
  <c r="B55" i="1"/>
  <c r="G54" i="1"/>
  <c r="I54" i="1" s="1"/>
  <c r="C54" i="1"/>
  <c r="B54" i="1"/>
  <c r="G53" i="1"/>
  <c r="C53" i="1"/>
  <c r="B53" i="1"/>
  <c r="G52" i="1"/>
  <c r="I52" i="1" s="1"/>
  <c r="C52" i="1"/>
  <c r="B52" i="1"/>
  <c r="G51" i="1"/>
  <c r="I51" i="1" s="1"/>
  <c r="C51" i="1"/>
  <c r="B51" i="1"/>
  <c r="G50" i="1"/>
  <c r="I50" i="1" s="1"/>
  <c r="C50" i="1"/>
  <c r="B50" i="1"/>
  <c r="G49" i="1"/>
  <c r="I49" i="1" s="1"/>
  <c r="C49" i="1"/>
  <c r="B49" i="1"/>
  <c r="G48" i="1"/>
  <c r="I48" i="1" s="1"/>
  <c r="C48" i="1"/>
  <c r="B48" i="1"/>
  <c r="G47" i="1"/>
  <c r="I47" i="1" s="1"/>
  <c r="C47" i="1"/>
  <c r="B47" i="1"/>
  <c r="G46" i="1"/>
  <c r="I46" i="1" s="1"/>
  <c r="C46" i="1"/>
  <c r="B46" i="1"/>
  <c r="G45" i="1"/>
  <c r="I45" i="1" s="1"/>
  <c r="C45" i="1"/>
  <c r="B45" i="1"/>
  <c r="G44" i="1"/>
  <c r="I44" i="1" s="1"/>
  <c r="C44" i="1"/>
  <c r="B44" i="1"/>
  <c r="G43" i="1"/>
  <c r="I43" i="1" s="1"/>
  <c r="C43" i="1"/>
  <c r="B43" i="1"/>
  <c r="G42" i="1"/>
  <c r="I42" i="1" s="1"/>
  <c r="C42" i="1"/>
  <c r="B42" i="1"/>
  <c r="G41" i="1"/>
  <c r="I41" i="1" s="1"/>
  <c r="C41" i="1"/>
  <c r="B41" i="1"/>
  <c r="G40" i="1"/>
  <c r="I40" i="1" s="1"/>
  <c r="C40" i="1"/>
  <c r="B40" i="1"/>
  <c r="G39" i="1"/>
  <c r="I39" i="1" s="1"/>
  <c r="C39" i="1"/>
  <c r="B39" i="1"/>
  <c r="G38" i="1"/>
  <c r="I38" i="1" s="1"/>
  <c r="C38" i="1"/>
  <c r="B38" i="1"/>
  <c r="G37" i="1"/>
  <c r="C37" i="1"/>
  <c r="B37" i="1"/>
  <c r="G36" i="1"/>
  <c r="I36" i="1" s="1"/>
  <c r="C36" i="1"/>
  <c r="B36" i="1"/>
  <c r="G35" i="1"/>
  <c r="I35" i="1" s="1"/>
  <c r="C35" i="1"/>
  <c r="B35" i="1"/>
  <c r="G34" i="1"/>
  <c r="I34" i="1" s="1"/>
  <c r="C34" i="1"/>
  <c r="B34" i="1"/>
  <c r="G33" i="1"/>
  <c r="I33" i="1" s="1"/>
  <c r="C33" i="1"/>
  <c r="B33" i="1"/>
  <c r="G32" i="1"/>
  <c r="I32" i="1" s="1"/>
  <c r="C32" i="1"/>
  <c r="B32" i="1"/>
  <c r="G31" i="1"/>
  <c r="I31" i="1" s="1"/>
  <c r="C31" i="1"/>
  <c r="B31" i="1"/>
  <c r="G30" i="1"/>
  <c r="I30" i="1" s="1"/>
  <c r="C30" i="1"/>
  <c r="B30" i="1"/>
  <c r="G29" i="1"/>
  <c r="I29" i="1" s="1"/>
  <c r="C29" i="1"/>
  <c r="B29" i="1"/>
  <c r="G28" i="1"/>
  <c r="I28" i="1" s="1"/>
  <c r="C28" i="1"/>
  <c r="B28" i="1"/>
  <c r="G27" i="1"/>
  <c r="I27" i="1" s="1"/>
  <c r="C27" i="1"/>
  <c r="B27" i="1"/>
  <c r="G26" i="1"/>
  <c r="I26" i="1" s="1"/>
  <c r="C26" i="1"/>
  <c r="B26" i="1"/>
  <c r="G25" i="1"/>
  <c r="I25" i="1" s="1"/>
  <c r="C25" i="1"/>
  <c r="B25" i="1"/>
  <c r="G24" i="1"/>
  <c r="I24" i="1" s="1"/>
  <c r="C24" i="1"/>
  <c r="B24" i="1"/>
  <c r="G23" i="1"/>
  <c r="I23" i="1" s="1"/>
  <c r="C23" i="1"/>
  <c r="B23" i="1"/>
  <c r="G22" i="1"/>
  <c r="I22" i="1" s="1"/>
  <c r="C22" i="1"/>
  <c r="B22" i="1"/>
  <c r="G21" i="1"/>
  <c r="C21" i="1"/>
  <c r="B21" i="1"/>
  <c r="G20" i="1"/>
  <c r="I20" i="1" s="1"/>
  <c r="C20" i="1"/>
  <c r="B20" i="1"/>
  <c r="G19" i="1"/>
  <c r="I19" i="1" s="1"/>
  <c r="C19" i="1"/>
  <c r="B19" i="1"/>
  <c r="G18" i="1"/>
  <c r="I18" i="1" s="1"/>
  <c r="C18" i="1"/>
  <c r="B18" i="1"/>
  <c r="G17" i="1"/>
  <c r="I17" i="1" s="1"/>
  <c r="C17" i="1"/>
  <c r="B17" i="1"/>
  <c r="G16" i="1"/>
  <c r="I16" i="1" s="1"/>
  <c r="C16" i="1"/>
  <c r="B16" i="1"/>
  <c r="G15" i="1"/>
  <c r="I15" i="1" s="1"/>
  <c r="C15" i="1"/>
  <c r="B15" i="1"/>
  <c r="G14" i="1"/>
  <c r="I14" i="1" s="1"/>
  <c r="C14" i="1"/>
  <c r="B14" i="1"/>
  <c r="G13" i="1"/>
  <c r="I13" i="1" s="1"/>
  <c r="C13" i="1"/>
  <c r="B13" i="1"/>
  <c r="G12" i="1"/>
  <c r="I12" i="1" s="1"/>
  <c r="C12" i="1"/>
  <c r="B12" i="1"/>
  <c r="G11" i="1"/>
  <c r="I11" i="1" s="1"/>
  <c r="C11" i="1"/>
  <c r="B11" i="1"/>
  <c r="G10" i="1"/>
  <c r="I10" i="1" s="1"/>
  <c r="C10" i="1"/>
  <c r="B10" i="1"/>
  <c r="G9" i="1"/>
  <c r="I9" i="1" s="1"/>
  <c r="C9" i="1"/>
  <c r="B9" i="1"/>
</calcChain>
</file>

<file path=xl/sharedStrings.xml><?xml version="1.0" encoding="utf-8"?>
<sst xmlns="http://schemas.openxmlformats.org/spreadsheetml/2006/main" count="1508" uniqueCount="576">
  <si>
    <t>PUBLIC ASSISTANCE</t>
  </si>
  <si>
    <t xml:space="preserve">APPLING       </t>
  </si>
  <si>
    <t xml:space="preserve">ATKINSON      </t>
  </si>
  <si>
    <t xml:space="preserve">BACON         </t>
  </si>
  <si>
    <t xml:space="preserve">BAKER         </t>
  </si>
  <si>
    <t xml:space="preserve">BALDWIN       </t>
  </si>
  <si>
    <t xml:space="preserve">BANKS         </t>
  </si>
  <si>
    <t xml:space="preserve">BARROW        </t>
  </si>
  <si>
    <t xml:space="preserve">BARTOW        </t>
  </si>
  <si>
    <t xml:space="preserve">BEN HILL      </t>
  </si>
  <si>
    <t xml:space="preserve">BERRIEN       </t>
  </si>
  <si>
    <t xml:space="preserve">BIBB          </t>
  </si>
  <si>
    <t xml:space="preserve">BLECKLEY      </t>
  </si>
  <si>
    <t xml:space="preserve">BRANTLEY      </t>
  </si>
  <si>
    <t xml:space="preserve">BROOKS        </t>
  </si>
  <si>
    <t xml:space="preserve">BRYAN         </t>
  </si>
  <si>
    <t xml:space="preserve">BULLOCH       </t>
  </si>
  <si>
    <t xml:space="preserve">BURKE         </t>
  </si>
  <si>
    <t xml:space="preserve">BUTTS         </t>
  </si>
  <si>
    <t xml:space="preserve">CALHOUN       </t>
  </si>
  <si>
    <t xml:space="preserve">CAMDEN        </t>
  </si>
  <si>
    <t xml:space="preserve">CANDLER       </t>
  </si>
  <si>
    <t xml:space="preserve">CARROLL       </t>
  </si>
  <si>
    <t xml:space="preserve">CATOOSA       </t>
  </si>
  <si>
    <t xml:space="preserve">CHARLTON      </t>
  </si>
  <si>
    <t xml:space="preserve">CHATHAM       </t>
  </si>
  <si>
    <t xml:space="preserve">CHATTAHOOCHEE </t>
  </si>
  <si>
    <t xml:space="preserve">CHATTOOGA     </t>
  </si>
  <si>
    <t xml:space="preserve">CHEROKEE      </t>
  </si>
  <si>
    <t xml:space="preserve">CLARKE        </t>
  </si>
  <si>
    <t xml:space="preserve">CLAY          </t>
  </si>
  <si>
    <t xml:space="preserve">CLAYTON       </t>
  </si>
  <si>
    <t xml:space="preserve">CLINCH        </t>
  </si>
  <si>
    <t xml:space="preserve">COBB          </t>
  </si>
  <si>
    <t xml:space="preserve">COFFEE        </t>
  </si>
  <si>
    <t xml:space="preserve">COLQUITT      </t>
  </si>
  <si>
    <t xml:space="preserve">COLUMBIA      </t>
  </si>
  <si>
    <t xml:space="preserve">COOK          </t>
  </si>
  <si>
    <t xml:space="preserve">COWETA        </t>
  </si>
  <si>
    <t xml:space="preserve">CRAWFORD      </t>
  </si>
  <si>
    <t xml:space="preserve">CRISP         </t>
  </si>
  <si>
    <t xml:space="preserve">DADE          </t>
  </si>
  <si>
    <t xml:space="preserve">DAWSON        </t>
  </si>
  <si>
    <t xml:space="preserve">DECATUR       </t>
  </si>
  <si>
    <t xml:space="preserve">DEKALB        </t>
  </si>
  <si>
    <t xml:space="preserve">DODGE         </t>
  </si>
  <si>
    <t xml:space="preserve">DOOLY         </t>
  </si>
  <si>
    <t xml:space="preserve">DOUGHERTY     </t>
  </si>
  <si>
    <t xml:space="preserve">DOUGLAS       </t>
  </si>
  <si>
    <t xml:space="preserve">EARLY         </t>
  </si>
  <si>
    <t xml:space="preserve">ECHOLS        </t>
  </si>
  <si>
    <t xml:space="preserve">EFFINGHAM     </t>
  </si>
  <si>
    <t xml:space="preserve">ELBERT        </t>
  </si>
  <si>
    <t xml:space="preserve">EMANUEL       </t>
  </si>
  <si>
    <t xml:space="preserve">EVANS         </t>
  </si>
  <si>
    <t xml:space="preserve">FANNIN        </t>
  </si>
  <si>
    <t xml:space="preserve">FAYETTE       </t>
  </si>
  <si>
    <t xml:space="preserve">FLOYD         </t>
  </si>
  <si>
    <t xml:space="preserve">FORSYTH       </t>
  </si>
  <si>
    <t xml:space="preserve">FRANKLIN      </t>
  </si>
  <si>
    <t xml:space="preserve">FULTON        </t>
  </si>
  <si>
    <t xml:space="preserve">GILMER        </t>
  </si>
  <si>
    <t xml:space="preserve">GLASCOCK      </t>
  </si>
  <si>
    <t xml:space="preserve">GLYNN         </t>
  </si>
  <si>
    <t xml:space="preserve">GORDON        </t>
  </si>
  <si>
    <t xml:space="preserve">GRADY         </t>
  </si>
  <si>
    <t xml:space="preserve">GREENE        </t>
  </si>
  <si>
    <t xml:space="preserve">GWINNETT      </t>
  </si>
  <si>
    <t xml:space="preserve">HABERSHAM     </t>
  </si>
  <si>
    <t xml:space="preserve">HALL          </t>
  </si>
  <si>
    <t xml:space="preserve">HANCOCK       </t>
  </si>
  <si>
    <t xml:space="preserve">HARALSON      </t>
  </si>
  <si>
    <t xml:space="preserve">HARRIS        </t>
  </si>
  <si>
    <t xml:space="preserve">HART          </t>
  </si>
  <si>
    <t xml:space="preserve">HEARD         </t>
  </si>
  <si>
    <t xml:space="preserve">HENRY         </t>
  </si>
  <si>
    <t xml:space="preserve">HOUSTON       </t>
  </si>
  <si>
    <t xml:space="preserve">IRWIN         </t>
  </si>
  <si>
    <t xml:space="preserve">JACKSON       </t>
  </si>
  <si>
    <t xml:space="preserve">JASPER        </t>
  </si>
  <si>
    <t xml:space="preserve">JEFF DAVIS    </t>
  </si>
  <si>
    <t xml:space="preserve">JEFFERSON     </t>
  </si>
  <si>
    <t xml:space="preserve">JENKINS       </t>
  </si>
  <si>
    <t xml:space="preserve">JOHNSON       </t>
  </si>
  <si>
    <t xml:space="preserve">JONES         </t>
  </si>
  <si>
    <t xml:space="preserve">LAMAR         </t>
  </si>
  <si>
    <t xml:space="preserve">LANIER        </t>
  </si>
  <si>
    <t xml:space="preserve">LAURENS       </t>
  </si>
  <si>
    <t xml:space="preserve">LEE           </t>
  </si>
  <si>
    <t xml:space="preserve">LIBERTY       </t>
  </si>
  <si>
    <t xml:space="preserve">LINCOLN       </t>
  </si>
  <si>
    <t xml:space="preserve">LONG          </t>
  </si>
  <si>
    <t xml:space="preserve">LOWNDES       </t>
  </si>
  <si>
    <t xml:space="preserve">LUMPKIN       </t>
  </si>
  <si>
    <t xml:space="preserve">MACON         </t>
  </si>
  <si>
    <t xml:space="preserve">MADISON       </t>
  </si>
  <si>
    <t xml:space="preserve">MARION        </t>
  </si>
  <si>
    <t xml:space="preserve">MCDUFFIE      </t>
  </si>
  <si>
    <t xml:space="preserve">MCINTOSH      </t>
  </si>
  <si>
    <t xml:space="preserve">MERIWETHER    </t>
  </si>
  <si>
    <t xml:space="preserve">MILLER        </t>
  </si>
  <si>
    <t xml:space="preserve">MITCHELL      </t>
  </si>
  <si>
    <t xml:space="preserve">MONROE        </t>
  </si>
  <si>
    <t xml:space="preserve">MONTGOMERY    </t>
  </si>
  <si>
    <t xml:space="preserve">MORGAN        </t>
  </si>
  <si>
    <t xml:space="preserve">MURRAY        </t>
  </si>
  <si>
    <t xml:space="preserve">MUSCOGEE      </t>
  </si>
  <si>
    <t xml:space="preserve">NEWTON        </t>
  </si>
  <si>
    <t xml:space="preserve">OCONEE        </t>
  </si>
  <si>
    <t xml:space="preserve">OGLETHORPE    </t>
  </si>
  <si>
    <t xml:space="preserve">PAULDING      </t>
  </si>
  <si>
    <t xml:space="preserve">PEACH         </t>
  </si>
  <si>
    <t xml:space="preserve">PICKENS       </t>
  </si>
  <si>
    <t xml:space="preserve">PIERCE        </t>
  </si>
  <si>
    <t xml:space="preserve">PIKE          </t>
  </si>
  <si>
    <t xml:space="preserve">POLK          </t>
  </si>
  <si>
    <t xml:space="preserve">PULASKI       </t>
  </si>
  <si>
    <t xml:space="preserve">PUTNAM        </t>
  </si>
  <si>
    <t xml:space="preserve">QUITMAN       </t>
  </si>
  <si>
    <t xml:space="preserve">RABUN         </t>
  </si>
  <si>
    <t xml:space="preserve">RANDOLPH      </t>
  </si>
  <si>
    <t xml:space="preserve">RICHMOND      </t>
  </si>
  <si>
    <t xml:space="preserve">ROCKDALE      </t>
  </si>
  <si>
    <t xml:space="preserve">SCHLEY        </t>
  </si>
  <si>
    <t xml:space="preserve">SCREVEN       </t>
  </si>
  <si>
    <t xml:space="preserve">SEMINOLE      </t>
  </si>
  <si>
    <t xml:space="preserve">SPALDING      </t>
  </si>
  <si>
    <t xml:space="preserve">STEPHENS      </t>
  </si>
  <si>
    <t xml:space="preserve">STEWART       </t>
  </si>
  <si>
    <t xml:space="preserve">SUMTER        </t>
  </si>
  <si>
    <t xml:space="preserve">TALBOT        </t>
  </si>
  <si>
    <t xml:space="preserve">TALIAFERRO    </t>
  </si>
  <si>
    <t xml:space="preserve">TATTNALL      </t>
  </si>
  <si>
    <t xml:space="preserve">TAYLOR        </t>
  </si>
  <si>
    <t xml:space="preserve">TELFAIR       </t>
  </si>
  <si>
    <t xml:space="preserve">TERRELL       </t>
  </si>
  <si>
    <t xml:space="preserve">THOMAS        </t>
  </si>
  <si>
    <t xml:space="preserve">TIFT          </t>
  </si>
  <si>
    <t xml:space="preserve">TOOMBS        </t>
  </si>
  <si>
    <t xml:space="preserve">TOWNS         </t>
  </si>
  <si>
    <t xml:space="preserve">TREUTLEN      </t>
  </si>
  <si>
    <t xml:space="preserve">TROUP         </t>
  </si>
  <si>
    <t xml:space="preserve">TURNER        </t>
  </si>
  <si>
    <t xml:space="preserve">TWIGGS        </t>
  </si>
  <si>
    <t xml:space="preserve">UNION         </t>
  </si>
  <si>
    <t xml:space="preserve">UPSON         </t>
  </si>
  <si>
    <t xml:space="preserve">WALKER        </t>
  </si>
  <si>
    <t xml:space="preserve">WALTON        </t>
  </si>
  <si>
    <t xml:space="preserve">WARE          </t>
  </si>
  <si>
    <t xml:space="preserve">WARREN        </t>
  </si>
  <si>
    <t xml:space="preserve">WASHINGTON    </t>
  </si>
  <si>
    <t xml:space="preserve">WAYNE         </t>
  </si>
  <si>
    <t xml:space="preserve">WEBSTER       </t>
  </si>
  <si>
    <t xml:space="preserve">WHEELER       </t>
  </si>
  <si>
    <t xml:space="preserve">WHITE         </t>
  </si>
  <si>
    <t xml:space="preserve">WHITFIELD     </t>
  </si>
  <si>
    <t xml:space="preserve">WILCOX        </t>
  </si>
  <si>
    <t xml:space="preserve">WILKES        </t>
  </si>
  <si>
    <t xml:space="preserve">WILKINSON     </t>
  </si>
  <si>
    <t xml:space="preserve">WORTH         </t>
  </si>
  <si>
    <t xml:space="preserve">GEORGIA       </t>
  </si>
  <si>
    <t>Aged</t>
  </si>
  <si>
    <t>Blind or Disabled</t>
  </si>
  <si>
    <t>&lt; 18</t>
  </si>
  <si>
    <t>18-64</t>
  </si>
  <si>
    <t>65 +</t>
  </si>
  <si>
    <t>Percent by Age Group</t>
  </si>
  <si>
    <t>Total SSI</t>
  </si>
  <si>
    <t>Persons Receiving Benefits</t>
  </si>
  <si>
    <t>Percent also Receiving OASDI</t>
  </si>
  <si>
    <t>Percent Change in Total, 2012-2013</t>
  </si>
  <si>
    <t>Total Payments (dollars in thousands)</t>
  </si>
  <si>
    <t>Retirement</t>
  </si>
  <si>
    <t>Survivor</t>
  </si>
  <si>
    <t>Disability</t>
  </si>
  <si>
    <t>Total OASDI</t>
  </si>
  <si>
    <t>Age 65 + (percent)</t>
  </si>
  <si>
    <t>OASDI as Percent of Total Population</t>
  </si>
  <si>
    <t>Total Benefits Paid (dollars in thousands)</t>
  </si>
  <si>
    <t>Georgia</t>
  </si>
  <si>
    <t>County</t>
  </si>
  <si>
    <t>ANSI Code</t>
  </si>
  <si>
    <t>Total</t>
  </si>
  <si>
    <t>Category</t>
  </si>
  <si>
    <t>Age</t>
  </si>
  <si>
    <t>SSI recipients also receiving OASDI</t>
  </si>
  <si>
    <r>
      <t xml:space="preserve">Amount of payments (thousands of dollars) </t>
    </r>
    <r>
      <rPr>
        <vertAlign val="superscript"/>
        <sz val="9"/>
        <color theme="1"/>
        <rFont val="Arial"/>
        <family val="2"/>
      </rPr>
      <t>a</t>
    </r>
  </si>
  <si>
    <t>Blind and disabled</t>
  </si>
  <si>
    <t>Under 18</t>
  </si>
  <si>
    <t>18–64</t>
  </si>
  <si>
    <t>65 or older</t>
  </si>
  <si>
    <t>Total, Georgia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</si>
  <si>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</si>
  <si>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</si>
  <si>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</si>
  <si>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</si>
  <si>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</si>
  <si>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</si>
  <si>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</si>
  <si>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</si>
  <si>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</si>
  <si>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</si>
  <si>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</si>
  <si>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</si>
  <si>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</si>
  <si>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</si>
  <si>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</si>
  <si>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</si>
  <si>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</si>
  <si>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</si>
  <si>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</si>
  <si>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</si>
  <si>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</si>
  <si>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</si>
  <si>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</si>
  <si>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</si>
  <si>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</si>
  <si>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</si>
  <si>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(X)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</si>
  <si>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</si>
  <si>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</si>
  <si>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</si>
  <si>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</si>
  <si>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</si>
  <si>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</si>
  <si>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</si>
  <si>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</si>
  <si>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</si>
  <si>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</si>
  <si>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</si>
  <si>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</si>
  <si>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</si>
  <si>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</si>
  <si>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</si>
  <si>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</si>
  <si>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</si>
  <si>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</si>
  <si>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</si>
  <si>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</si>
  <si>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</si>
  <si>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</si>
  <si>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</si>
  <si>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</si>
  <si>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</si>
  <si>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</si>
  <si>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</si>
  <si>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</si>
  <si>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</si>
  <si>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</si>
  <si>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</si>
  <si>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</si>
  <si>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</si>
  <si>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</si>
  <si>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</si>
  <si>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</si>
  <si>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</si>
  <si>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</si>
  <si>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</si>
  <si>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</si>
  <si>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</si>
  <si>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</si>
  <si>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</si>
  <si>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</si>
  <si>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</si>
  <si>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</si>
  <si>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</si>
  <si>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</si>
  <si>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</si>
  <si>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</si>
  <si>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</si>
  <si>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</si>
  <si>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</si>
  <si>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</si>
  <si>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</si>
  <si>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</si>
  <si>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</si>
  <si>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</si>
  <si>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</si>
  <si>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</si>
  <si>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</si>
  <si>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</si>
  <si>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</si>
  <si>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</si>
  <si>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</si>
  <si>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</si>
  <si>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</si>
  <si>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McDuffie</t>
  </si>
  <si>
    <t>McIntosh</t>
  </si>
  <si>
    <t>Macon</t>
  </si>
  <si>
    <t>Madison</t>
  </si>
  <si>
    <t>Marion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</si>
  <si>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</si>
  <si>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</si>
  <si>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</si>
  <si>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</si>
  <si>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</si>
  <si>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</si>
  <si>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</si>
  <si>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</si>
  <si>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</si>
  <si>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</si>
  <si>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</si>
  <si>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</si>
  <si>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</si>
  <si>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</si>
  <si>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</si>
  <si>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</si>
  <si>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</si>
  <si>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</si>
  <si>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</si>
  <si>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</si>
  <si>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</si>
  <si>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</si>
  <si>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</si>
  <si>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</si>
  <si>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</si>
  <si>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</si>
  <si>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</si>
  <si>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</si>
  <si>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</si>
  <si>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</si>
  <si>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</si>
  <si>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</si>
  <si>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</si>
  <si>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</si>
  <si>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</si>
  <si>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</si>
  <si>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</si>
  <si>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</si>
  <si>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</si>
  <si>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</si>
  <si>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</si>
  <si>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</si>
  <si>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</si>
  <si>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</si>
  <si>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</si>
  <si>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</si>
  <si>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</si>
  <si>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</si>
  <si>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</si>
  <si>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</si>
  <si>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</si>
  <si>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</si>
  <si>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</si>
  <si>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</si>
  <si>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</si>
  <si>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</si>
  <si>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</si>
  <si>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</si>
  <si>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</si>
  <si>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</si>
  <si>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</si>
  <si>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SOURCES: Social Security Administration, Master Beneficiary Record and Supplemental Security Record, 100 percent data; and U.S. Postal Service geographic data.</t>
  </si>
  <si>
    <t>NOTES: ANSI = American National Standards Institute; (X) = suppressed to avoid disclosing information about particular individuals.</t>
  </si>
  <si>
    <t>a.</t>
  </si>
  <si>
    <t>The state payment total does not equal the sum of the rounded county totals.</t>
  </si>
  <si>
    <t>CONTACT: (410) 965-0090 or statistics@ssa.gov.</t>
  </si>
  <si>
    <t>Survivors</t>
  </si>
  <si>
    <t>Aged 65 or older</t>
  </si>
  <si>
    <t>Retired workers</t>
  </si>
  <si>
    <t>Spouses</t>
  </si>
  <si>
    <t>Children</t>
  </si>
  <si>
    <t>Widow(er)s and parents</t>
  </si>
  <si>
    <t>Disabled workers</t>
  </si>
  <si>
    <t>Men</t>
  </si>
  <si>
    <t>Women</t>
  </si>
  <si>
    <t>SOURCES: Social Security Administration, Master Beneficiary Record, 100 percent data; and U.S. Postal Service geographic data.</t>
  </si>
  <si>
    <t>NOTE: ANSI = American National Standards Institute</t>
  </si>
  <si>
    <t>in cg order</t>
  </si>
  <si>
    <t>County--IN OUR ORDER NOW</t>
  </si>
  <si>
    <t>SOURCES: Social Security Administration, Master Beneficiary Record and Supplemental Security Record, 100 percent data.</t>
  </si>
  <si>
    <t>Percent of Total Population Receiving Benefits</t>
  </si>
  <si>
    <t>Year</t>
  </si>
  <si>
    <t>Sum of Total</t>
  </si>
  <si>
    <t>Row Labels</t>
  </si>
  <si>
    <t>Appling County, Georgia</t>
  </si>
  <si>
    <t>Atkinson County, Georgia</t>
  </si>
  <si>
    <t>Bacon County, Georgia</t>
  </si>
  <si>
    <t>Baker County, Georgia</t>
  </si>
  <si>
    <t>Baldwin County, Georgia</t>
  </si>
  <si>
    <t>Banks County, Georgia</t>
  </si>
  <si>
    <t>Barrow County, Georgia</t>
  </si>
  <si>
    <t>Bartow County, Georgia</t>
  </si>
  <si>
    <t>Ben Hill County, Georgia</t>
  </si>
  <si>
    <t>Berrien County, Georgia</t>
  </si>
  <si>
    <t>Bibb County, Georgia</t>
  </si>
  <si>
    <t>Bleckley County, Georgia</t>
  </si>
  <si>
    <t>Brantley County, Georgia</t>
  </si>
  <si>
    <t>Brooks County, Georgia</t>
  </si>
  <si>
    <t>Bryan County, Georgia</t>
  </si>
  <si>
    <t>Bulloch County, Georgia</t>
  </si>
  <si>
    <t>Burke County, Georgia</t>
  </si>
  <si>
    <t>Butts County, Georgia</t>
  </si>
  <si>
    <t>Calhoun County, Georgia</t>
  </si>
  <si>
    <t>Camden County, Georgia</t>
  </si>
  <si>
    <t>Candler County, Georgia</t>
  </si>
  <si>
    <t>Carroll County, Georgia</t>
  </si>
  <si>
    <t>Catoosa County, Georgia</t>
  </si>
  <si>
    <t>Charlton County, Georgia</t>
  </si>
  <si>
    <t>Chatham County, Georgia</t>
  </si>
  <si>
    <t>Chattahoochee County, Georgia</t>
  </si>
  <si>
    <t>Chattooga County, Georgia</t>
  </si>
  <si>
    <t>Cherokee County, Georgia</t>
  </si>
  <si>
    <t>Clarke County, Georgia</t>
  </si>
  <si>
    <t>Clay County, Georgia</t>
  </si>
  <si>
    <t>Clayton County, Georgia</t>
  </si>
  <si>
    <t>Clinch County, Georgia</t>
  </si>
  <si>
    <t>Cobb County, Georgia</t>
  </si>
  <si>
    <t>Coffee County, Georgia</t>
  </si>
  <si>
    <t>Colquitt County, Georgia</t>
  </si>
  <si>
    <t>Columbia County, Georgia</t>
  </si>
  <si>
    <t>Cook County, Georgia</t>
  </si>
  <si>
    <t>Coweta County, Georgia</t>
  </si>
  <si>
    <t>Crawford County, Georgia</t>
  </si>
  <si>
    <t>Crisp County, Georgia</t>
  </si>
  <si>
    <t>Dade County, Georgia</t>
  </si>
  <si>
    <t>Dawson County, Georgia</t>
  </si>
  <si>
    <t>Decatur County, Georgia</t>
  </si>
  <si>
    <t>DeKalb County, Georgia</t>
  </si>
  <si>
    <t>Dodge County, Georgia</t>
  </si>
  <si>
    <t>Dooly County, Georgia</t>
  </si>
  <si>
    <t>Dougherty County, Georgia</t>
  </si>
  <si>
    <t>Douglas County, Georgia</t>
  </si>
  <si>
    <t>Early County, Georgia</t>
  </si>
  <si>
    <t>Echols County, Georgia</t>
  </si>
  <si>
    <t>Effingham County, Georgia</t>
  </si>
  <si>
    <t>Elbert County, Georgia</t>
  </si>
  <si>
    <t>Emanuel County, Georgia</t>
  </si>
  <si>
    <t>Evans County, Georgia</t>
  </si>
  <si>
    <t>Fannin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</si>
  <si>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</si>
  <si>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</si>
  <si>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</si>
  <si>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</si>
  <si>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</si>
  <si>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Gilmer County, Georgia</t>
  </si>
  <si>
    <t>Glascock County, Georgia</t>
  </si>
  <si>
    <t>Glynn County, Georgia</t>
  </si>
  <si>
    <t>Gordon County, Georgia</t>
  </si>
  <si>
    <t>Grady County, Georgia</t>
  </si>
  <si>
    <t>Greene County, Georgia</t>
  </si>
  <si>
    <t>Gwinnett County, Georgia</t>
  </si>
  <si>
    <t>Habersham County, Georgia</t>
  </si>
  <si>
    <t>Hall County, Georgia</t>
  </si>
  <si>
    <t>Hancock County, Georgia</t>
  </si>
  <si>
    <t>Haralson County, Georgia</t>
  </si>
  <si>
    <t>Harris County, Georgia</t>
  </si>
  <si>
    <t>Hart County, Georgia</t>
  </si>
  <si>
    <t>Heard County, Georgia</t>
  </si>
  <si>
    <t>Henry County, Georgia</t>
  </si>
  <si>
    <t>Houston County, Georgia</t>
  </si>
  <si>
    <t>Irwin County, Georgia</t>
  </si>
  <si>
    <t>Jackson County, Georgia</t>
  </si>
  <si>
    <t>Jasper County, Georgia</t>
  </si>
  <si>
    <t>Jeff Davis County, Georgia</t>
  </si>
  <si>
    <t>Jefferson County, Georgia</t>
  </si>
  <si>
    <t>Jenkins County, Georgia</t>
  </si>
  <si>
    <t>Johnson County, Georgia</t>
  </si>
  <si>
    <t>Jones County, Georgia</t>
  </si>
  <si>
    <t>Lamar County, Georgia</t>
  </si>
  <si>
    <t>Lanier County, Georgia</t>
  </si>
  <si>
    <t>Laurens County, Georgia</t>
  </si>
  <si>
    <t>Lee County, Georgia</t>
  </si>
  <si>
    <t>Liberty County, Georgia</t>
  </si>
  <si>
    <t>Lincoln County, Georgia</t>
  </si>
  <si>
    <t>Long County, Georgia</t>
  </si>
  <si>
    <t>Lowndes County, Georgia</t>
  </si>
  <si>
    <t>Lumpkin County, Georgia</t>
  </si>
  <si>
    <t>Macon County, Georgia</t>
  </si>
  <si>
    <t>Madison County, Georgia</t>
  </si>
  <si>
    <t>Marion County, Georgia</t>
  </si>
  <si>
    <t>McDuffie County, Georgia</t>
  </si>
  <si>
    <t>McIntosh County, Georgia</t>
  </si>
  <si>
    <t>Meriwether County, Georgia</t>
  </si>
  <si>
    <t>Miller County, Georgia</t>
  </si>
  <si>
    <t>Mitchell County, Georgia</t>
  </si>
  <si>
    <t>Monroe County, Georgia</t>
  </si>
  <si>
    <t>Montgomery County, Georgia</t>
  </si>
  <si>
    <t>Morgan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</si>
  <si>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</si>
  <si>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</si>
  <si>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</si>
  <si>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</si>
  <si>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</si>
  <si>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</si>
  <si>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Peach County, Georgia</t>
  </si>
  <si>
    <t>Pickens County, Georgia</t>
  </si>
  <si>
    <t>Pierce County, Georgia</t>
  </si>
  <si>
    <t>Pike County, Georgia</t>
  </si>
  <si>
    <t>Polk County, Georgia</t>
  </si>
  <si>
    <t>Pulaski County, Georgia</t>
  </si>
  <si>
    <t>Putnam County, Georgia</t>
  </si>
  <si>
    <t>Quitman County, Georgia</t>
  </si>
  <si>
    <t>Rabun County, Georgia</t>
  </si>
  <si>
    <t>Randolph County, Georgia</t>
  </si>
  <si>
    <t>Richmond County, Georgia</t>
  </si>
  <si>
    <t>Rockdale County, Georgia</t>
  </si>
  <si>
    <t>Schley County, Georgia</t>
  </si>
  <si>
    <t>Screven County, Georgia</t>
  </si>
  <si>
    <t>Seminole County, Georgia</t>
  </si>
  <si>
    <t>Spalding County, Georgia</t>
  </si>
  <si>
    <t>Stephens County, Georgia</t>
  </si>
  <si>
    <t>Stewart County, Georgia</t>
  </si>
  <si>
    <t>Sumter County, Georgia</t>
  </si>
  <si>
    <t>Talbot County, Georgia</t>
  </si>
  <si>
    <t>Taliaferro County, Georgia</t>
  </si>
  <si>
    <t>Tattnall County, Georgia</t>
  </si>
  <si>
    <t>Taylor County, Georgia</t>
  </si>
  <si>
    <t>Telfair County, Georgia</t>
  </si>
  <si>
    <t>Terrell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</si>
  <si>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</si>
  <si>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</si>
  <si>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</si>
  <si>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</si>
  <si>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</si>
  <si>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</si>
  <si>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Turner County, Georgia</t>
  </si>
  <si>
    <t>Twiggs County, Georgia</t>
  </si>
  <si>
    <t>Union County, Georgia</t>
  </si>
  <si>
    <t>Upson County, Georgia</t>
  </si>
  <si>
    <t>Walker County, Georgia</t>
  </si>
  <si>
    <t>Walton County, Georgia</t>
  </si>
  <si>
    <t>Ware County, Georgia</t>
  </si>
  <si>
    <t>Warren County, Georgia</t>
  </si>
  <si>
    <t>Washington County, Georgia</t>
  </si>
  <si>
    <t>Wayne County, Georgia</t>
  </si>
  <si>
    <t>Webster County, Georgia</t>
  </si>
  <si>
    <t>Wheeler County, Georgia</t>
  </si>
  <si>
    <t>White County, Georgia</t>
  </si>
  <si>
    <t>Whitfield County, Georgia</t>
  </si>
  <si>
    <t>Wilcox County, Georgia</t>
  </si>
  <si>
    <t>Wilkes County, Georgia</t>
  </si>
  <si>
    <t>Wilkinson County, Georgia</t>
  </si>
  <si>
    <t>Worth County, Georgia</t>
  </si>
  <si>
    <t>Grand Total</t>
  </si>
  <si>
    <t>Id3</t>
  </si>
  <si>
    <t>tothisp</t>
  </si>
  <si>
    <t>Id2</t>
  </si>
  <si>
    <t>totsex</t>
  </si>
  <si>
    <t>PEPSR6H</t>
  </si>
  <si>
    <t>Note: The estimates are based on the 2010 Census and reflect changes to the April 1, 2010</t>
  </si>
  <si>
    <t>population due to the Count Question Resolution program and geographic program revisions.</t>
  </si>
  <si>
    <t>Hispanic origin is considered an ethnicity, not a race.  Hispanics may be of any race.</t>
  </si>
  <si>
    <t>Responses of "Some Other Race" from the 2010 Census are modified. This results in differences</t>
  </si>
  <si>
    <t>between the population for specific race categories shown for the 2010 Census population in</t>
  </si>
  <si>
    <t xml:space="preserve">this table versus those in the original 2010 Census data. For more information, see </t>
  </si>
  <si>
    <t>http://www.census.gov/popest/data/historical/files/MRSF-01-US1.pdf. For population</t>
  </si>
  <si>
    <t xml:space="preserve">estimates methodology statements, see </t>
  </si>
  <si>
    <t>http://www.census.gov/popest/methodology/index.html.</t>
  </si>
  <si>
    <t xml:space="preserve">Suggested Citation: </t>
  </si>
  <si>
    <t xml:space="preserve">Source: U.S. Census Bureau, Population Division </t>
  </si>
  <si>
    <t>Release Date: June 2014</t>
  </si>
  <si>
    <t>In cg order</t>
  </si>
  <si>
    <t>SOURCE: Social Security Administration, Master Beneficiary Record, 100 percent data.</t>
  </si>
  <si>
    <r>
      <t xml:space="preserve">File available from:
U.S. Social Security Administration • Office of Retirement and Disability Policy • Office of Research, Evaluation, and Statistics
</t>
    </r>
    <r>
      <rPr>
        <i/>
        <sz val="12"/>
        <color theme="1"/>
        <rFont val="Arial"/>
        <family val="2"/>
      </rPr>
      <t>OASDI Beneficiaries by State and County, 2012</t>
    </r>
    <r>
      <rPr>
        <sz val="12"/>
        <color theme="1"/>
        <rFont val="Arial"/>
        <family val="2"/>
      </rPr>
      <t xml:space="preserve">
http://www.socialsecurity.gov/policy/docs/statcomps/oasdi_sc/2012/</t>
    </r>
  </si>
  <si>
    <t>--</t>
  </si>
  <si>
    <r>
      <t xml:space="preserve">File available from:
U.S. Social Security Administration • Office of Retirement and Disability Policy • Office of Research, Evaluation, and Statistics
</t>
    </r>
    <r>
      <rPr>
        <i/>
        <sz val="12"/>
        <color theme="1"/>
        <rFont val="Arial"/>
        <family val="2"/>
      </rPr>
      <t>SSI Recipients by State and County, 2012</t>
    </r>
    <r>
      <rPr>
        <sz val="12"/>
        <color theme="1"/>
        <rFont val="Arial"/>
        <family val="2"/>
      </rPr>
      <t xml:space="preserve">
http://www.socialsecurity.gov/policy/docs/statcomps/ssi_sc/2012/</t>
    </r>
  </si>
  <si>
    <r>
      <t xml:space="preserve"> </t>
    </r>
    <r>
      <rPr>
        <i/>
        <sz val="12"/>
        <color theme="1"/>
        <rFont val="Calibri"/>
        <scheme val="minor"/>
      </rPr>
      <t>Sources:</t>
    </r>
    <r>
      <rPr>
        <sz val="12"/>
        <color theme="1"/>
        <rFont val="Calibri"/>
        <family val="2"/>
        <scheme val="minor"/>
      </rPr>
      <t xml:space="preserve"> U.S. Social Security Administration, Office of Retirement and Disability Policy, Office of Research, Evaluation, and Statistics, "SSI Recipients by State and County, Georgia, 2013" released June 2014, http://www.socialsecurity.gov/policy/docs/statcomps/ssi_sc/2013/; "SSI Recipients by State and County, Georgia, 2012" released June 2013, http://www.socialsecurity.gov/policy/docs/statcomps/ssi_sc/2012/; OASDI Beneficiaries by State and County, Georgia, 2013" released June 2014, http://www.socialsecurity.gov/policy/docs/statcomps/oasdi_sc/2013/; and "OASDI Beneficiaries by State and County, Georgia, 2012" released June 2013, http://www.socialsecurity.gov/policy/docs/statcomps/oasdi_sc/2012/. </t>
    </r>
  </si>
  <si>
    <r>
      <rPr>
        <i/>
        <sz val="12"/>
        <color theme="1"/>
        <rFont val="Calibri"/>
        <scheme val="minor"/>
      </rPr>
      <t>Note:</t>
    </r>
    <r>
      <rPr>
        <sz val="12"/>
        <color theme="1"/>
        <rFont val="Calibri"/>
        <family val="2"/>
        <scheme val="minor"/>
      </rPr>
      <t xml:space="preserve"> -- Data not disclosed or data tabulation not appropriate.</t>
    </r>
  </si>
  <si>
    <t>U.S. Census Bureau, Population Division, “PEPSR6H. Annual Estimates of the Resident Population by Sex, Race, and Hispanic Origin for the United States, States, and Counties: April 1, 2010 to July 1, 2013.” Release date June 2014. http://factfinder2.census.gov/faces/tableservices/jsf/pages/productview.xhtml?pid=PEP_2013_PEPSR6H&amp;prodType=table.</t>
  </si>
  <si>
    <t>Table 3.
Number of recipients in state (by eligibility category, age, and receipt of OASDI benefits) and amount of payments, by county, December 2015</t>
  </si>
  <si>
    <r>
      <t xml:space="preserve">File available from:
U.S. Social Security Administration • Office of Retirement and Disability Policy • Office of Research, Evaluation, and Statistics
</t>
    </r>
    <r>
      <rPr>
        <i/>
        <sz val="12"/>
        <color theme="1"/>
        <rFont val="Calibri"/>
        <scheme val="minor"/>
      </rPr>
      <t>SSI Recipients by State and County, 2015</t>
    </r>
    <r>
      <rPr>
        <sz val="12"/>
        <color theme="1"/>
        <rFont val="Calibri"/>
        <family val="2"/>
        <scheme val="minor"/>
      </rPr>
      <t xml:space="preserve">
https://www.ssa.gov/policy/docs/statcomps/ssi_sc/2015/index.html</t>
    </r>
  </si>
  <si>
    <t>Data were released September 2016</t>
  </si>
  <si>
    <t>Table 4.
Number of beneficiaries in current-payment status, by county, type of benefit, and sex of beneficiaries aged 65 or older, December 2015</t>
  </si>
  <si>
    <r>
      <t xml:space="preserve">File available from:
U.S. Social Security Administration • Office of Retirement and Disability Policy • Office of Research, Evaluation, and Statistics
</t>
    </r>
    <r>
      <rPr>
        <i/>
        <sz val="11"/>
        <color theme="1"/>
        <rFont val="Arial"/>
        <family val="2"/>
      </rPr>
      <t>OASDI Beneficiaries by State and County, 2015</t>
    </r>
    <r>
      <rPr>
        <sz val="11"/>
        <color theme="1"/>
        <rFont val="Calibri"/>
        <family val="2"/>
        <scheme val="minor"/>
      </rPr>
      <t xml:space="preserve">
https://www.ssa.gov/policy/docs/statcomps/oasdi_sc/2015/index.html</t>
    </r>
  </si>
  <si>
    <t>Table 5.
Amount of benefits in current-payment status, by county, type of benefit, and sex of beneficiaries aged 65 or older, December 2015 (in thousands of dollars)</t>
  </si>
  <si>
    <t>Annual Estimates of the Resident Population by Sex, Race, and Hispanic Origin for the United States, States, and Counties: April 1, 2010 to July 1, 2015</t>
  </si>
  <si>
    <t>accessed 11 Nov. 2015</t>
  </si>
  <si>
    <t>pivot table from file PEP_2013_population_estimate.xlsx, originally PEP_2015_PEPSR6H_with_ann.csv, filtered for year, total sex (female + male), and total hispanic (hispanic + non-hispanic).</t>
  </si>
  <si>
    <t>http://factfinder.census.gov/faces/nav/jsf/pages/download_center.xhtml#none</t>
  </si>
  <si>
    <t>Supplemental Security Income (SSI); Social Security (OASDI) Beneficiaries: 2015</t>
  </si>
  <si>
    <t>Supplemental Security Income (SSI) Beneficiaries, December 2015</t>
  </si>
  <si>
    <t>Social Security (OASDI) Benefits, December 2015</t>
  </si>
  <si>
    <t>Table 3.
Number of recipients in state (by eligibility category, age, and receipt of OASDI benefits) and amount of payments, by county, December 2014</t>
  </si>
  <si>
    <t>Data Below Use Previous Year for Comparison Purposes</t>
  </si>
  <si>
    <t>Table 4.
Number of beneficiaries in current-payment status, by county, type of benefit, and sex of beneficiaries aged 65 or older, December 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</si>
</sst>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0"/>
    <numFmt numFmtId="166" formatCode="0.0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1"/>
      <name val="Calibri"/>
      <scheme val="minor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9" fontId="6" fillId="0" borderId="1">
      <alignment horizontal="right" wrapText="1"/>
    </xf>
    <xf numFmtId="0" fontId="7" fillId="0" borderId="0"/>
    <xf numFmtId="49" fontId="6" fillId="0" borderId="1">
      <alignment horizontal="left" vertical="center" wrapText="1"/>
    </xf>
    <xf numFmtId="49" fontId="7" fillId="0" borderId="2">
      <alignment horizontal="left" wrapText="1"/>
    </xf>
    <xf numFmtId="49" fontId="7" fillId="0" borderId="3">
      <alignment horizontal="right" wrapText="1"/>
    </xf>
    <xf numFmtId="49" fontId="7" fillId="0" borderId="3">
      <alignment horizontal="center" wrapText="1"/>
    </xf>
    <xf numFmtId="49" fontId="7" fillId="0" borderId="0">
      <alignment horizontal="left" wrapText="1"/>
    </xf>
    <xf numFmtId="3" fontId="7" fillId="0" borderId="0">
      <alignment horizontal="right"/>
    </xf>
    <xf numFmtId="49" fontId="9" fillId="0" borderId="0">
      <alignment horizontal="left" vertical="top" wrapText="1"/>
    </xf>
    <xf numFmtId="49" fontId="9" fillId="0" borderId="1">
      <alignment horizontal="left" vertical="top" wrapText="1"/>
    </xf>
    <xf numFmtId="49" fontId="7" fillId="0" borderId="4">
      <alignment horizontal="right" vertical="top" wrapText="1"/>
    </xf>
    <xf numFmtId="49" fontId="10" fillId="0" borderId="0">
      <alignment horizontal="center" vertical="center" wrapText="1"/>
    </xf>
    <xf numFmtId="0" fontId="11" fillId="0" borderId="0"/>
    <xf numFmtId="49" fontId="11" fillId="0" borderId="2">
      <alignment horizontal="left" wrapText="1"/>
    </xf>
    <xf numFmtId="49" fontId="11" fillId="0" borderId="3">
      <alignment horizontal="center" wrapText="1"/>
    </xf>
    <xf numFmtId="49" fontId="11" fillId="0" borderId="3">
      <alignment horizontal="right" wrapText="1"/>
    </xf>
    <xf numFmtId="49" fontId="11" fillId="0" borderId="0">
      <alignment horizontal="left" wrapText="1"/>
    </xf>
    <xf numFmtId="3" fontId="11" fillId="0" borderId="0">
      <alignment horizontal="right"/>
    </xf>
    <xf numFmtId="49" fontId="11" fillId="0" borderId="0">
      <alignment horizontal="left" vertical="top" wrapText="1"/>
    </xf>
    <xf numFmtId="49" fontId="11" fillId="0" borderId="1">
      <alignment horizontal="left" vertical="top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3" fillId="0" borderId="0" xfId="0" applyFont="1"/>
    <xf numFmtId="0" fontId="7" fillId="0" borderId="0" xfId="6"/>
    <xf numFmtId="49" fontId="7" fillId="0" borderId="3" xfId="9">
      <alignment horizontal="right" wrapText="1"/>
    </xf>
    <xf numFmtId="49" fontId="7" fillId="0" borderId="0" xfId="11">
      <alignment horizontal="left" wrapText="1"/>
    </xf>
    <xf numFmtId="164" fontId="7" fillId="0" borderId="0" xfId="11" applyNumberFormat="1">
      <alignment horizontal="left" wrapText="1"/>
    </xf>
    <xf numFmtId="3" fontId="7" fillId="0" borderId="0" xfId="12">
      <alignment horizontal="right"/>
    </xf>
    <xf numFmtId="165" fontId="7" fillId="0" borderId="0" xfId="11" applyNumberFormat="1">
      <alignment horizontal="left" wrapText="1"/>
    </xf>
    <xf numFmtId="49" fontId="7" fillId="0" borderId="1" xfId="11" applyBorder="1">
      <alignment horizontal="left" wrapText="1"/>
    </xf>
    <xf numFmtId="165" fontId="7" fillId="0" borderId="1" xfId="11" applyNumberFormat="1" applyBorder="1">
      <alignment horizontal="left" wrapText="1"/>
    </xf>
    <xf numFmtId="3" fontId="7" fillId="0" borderId="1" xfId="12" applyBorder="1">
      <alignment horizontal="right"/>
    </xf>
    <xf numFmtId="49" fontId="7" fillId="0" borderId="0" xfId="11" applyBorder="1">
      <alignment horizontal="left" wrapText="1"/>
    </xf>
    <xf numFmtId="165" fontId="7" fillId="0" borderId="0" xfId="11" applyNumberFormat="1" applyBorder="1">
      <alignment horizontal="left" wrapText="1"/>
    </xf>
    <xf numFmtId="3" fontId="7" fillId="0" borderId="0" xfId="12" applyBorder="1">
      <alignment horizontal="right"/>
    </xf>
    <xf numFmtId="49" fontId="7" fillId="0" borderId="0" xfId="11" applyAlignment="1">
      <alignment wrapText="1"/>
    </xf>
    <xf numFmtId="0" fontId="7" fillId="2" borderId="0" xfId="6" applyFill="1"/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0" fontId="13" fillId="0" borderId="0" xfId="17" applyFont="1"/>
    <xf numFmtId="49" fontId="13" fillId="0" borderId="3" xfId="20" applyFont="1">
      <alignment horizontal="right" wrapText="1"/>
    </xf>
    <xf numFmtId="49" fontId="13" fillId="0" borderId="0" xfId="21" applyFont="1">
      <alignment horizontal="left" wrapText="1"/>
    </xf>
    <xf numFmtId="49" fontId="13" fillId="0" borderId="1" xfId="21" applyFont="1" applyBorder="1">
      <alignment horizontal="left" wrapText="1"/>
    </xf>
    <xf numFmtId="165" fontId="13" fillId="0" borderId="1" xfId="21" applyNumberFormat="1" applyFont="1" applyBorder="1">
      <alignment horizontal="left" wrapText="1"/>
    </xf>
    <xf numFmtId="3" fontId="13" fillId="0" borderId="1" xfId="22" applyFont="1" applyBorder="1">
      <alignment horizontal="right"/>
    </xf>
    <xf numFmtId="49" fontId="13" fillId="0" borderId="0" xfId="21" applyFont="1" applyBorder="1">
      <alignment horizontal="left" wrapText="1"/>
    </xf>
    <xf numFmtId="165" fontId="13" fillId="0" borderId="0" xfId="21" applyNumberFormat="1" applyFont="1" applyBorder="1">
      <alignment horizontal="left" wrapText="1"/>
    </xf>
    <xf numFmtId="3" fontId="13" fillId="0" borderId="0" xfId="22" applyFont="1" applyBorder="1">
      <alignment horizontal="right"/>
    </xf>
    <xf numFmtId="49" fontId="13" fillId="0" borderId="0" xfId="21" applyFont="1" applyAlignment="1">
      <alignment wrapText="1"/>
    </xf>
    <xf numFmtId="0" fontId="13" fillId="2" borderId="0" xfId="17" applyFont="1" applyFill="1"/>
    <xf numFmtId="3" fontId="13" fillId="0" borderId="0" xfId="17" applyNumberFormat="1" applyFont="1"/>
    <xf numFmtId="2" fontId="13" fillId="0" borderId="0" xfId="17" applyNumberFormat="1" applyFont="1"/>
    <xf numFmtId="49" fontId="16" fillId="0" borderId="3" xfId="20" applyFont="1">
      <alignment horizontal="right" wrapText="1"/>
    </xf>
    <xf numFmtId="0" fontId="16" fillId="0" borderId="0" xfId="17" applyFont="1"/>
    <xf numFmtId="49" fontId="16" fillId="0" borderId="0" xfId="21" applyFont="1" applyBorder="1">
      <alignment horizontal="left" wrapText="1"/>
    </xf>
    <xf numFmtId="165" fontId="16" fillId="0" borderId="0" xfId="21" applyNumberFormat="1" applyFont="1" applyBorder="1">
      <alignment horizontal="left" wrapText="1"/>
    </xf>
    <xf numFmtId="3" fontId="16" fillId="0" borderId="0" xfId="22" applyFont="1" applyBorder="1">
      <alignment horizontal="right"/>
    </xf>
    <xf numFmtId="1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13" applyFont="1">
      <alignment horizontal="left" vertical="top" wrapText="1"/>
    </xf>
    <xf numFmtId="0" fontId="2" fillId="0" borderId="0" xfId="6" applyFont="1"/>
    <xf numFmtId="49" fontId="16" fillId="0" borderId="0" xfId="13" applyFont="1">
      <alignment horizontal="left" vertical="top" wrapText="1"/>
    </xf>
    <xf numFmtId="0" fontId="16" fillId="0" borderId="0" xfId="6" applyFont="1"/>
    <xf numFmtId="0" fontId="0" fillId="0" borderId="0" xfId="0" applyAlignment="1">
      <alignment horizontal="center"/>
    </xf>
    <xf numFmtId="49" fontId="7" fillId="0" borderId="3" xfId="9">
      <alignment horizontal="right" wrapText="1"/>
    </xf>
    <xf numFmtId="49" fontId="7" fillId="0" borderId="5" xfId="11" applyBorder="1">
      <alignment horizontal="left" wrapText="1"/>
    </xf>
    <xf numFmtId="49" fontId="16" fillId="0" borderId="0" xfId="13" applyFont="1">
      <alignment horizontal="left" vertical="top" wrapText="1"/>
    </xf>
    <xf numFmtId="49" fontId="16" fillId="0" borderId="1" xfId="14" applyFont="1">
      <alignment horizontal="left" vertical="top" wrapText="1"/>
    </xf>
    <xf numFmtId="0" fontId="16" fillId="0" borderId="0" xfId="13" applyNumberFormat="1" applyFont="1">
      <alignment horizontal="left" vertical="top" wrapText="1"/>
    </xf>
    <xf numFmtId="49" fontId="6" fillId="0" borderId="1" xfId="7">
      <alignment horizontal="left" vertical="center" wrapText="1"/>
    </xf>
    <xf numFmtId="49" fontId="0" fillId="2" borderId="2" xfId="8" applyFont="1" applyFill="1">
      <alignment horizontal="left" wrapText="1"/>
    </xf>
    <xf numFmtId="49" fontId="7" fillId="2" borderId="2" xfId="8" applyFill="1">
      <alignment horizontal="left" wrapText="1"/>
    </xf>
    <xf numFmtId="49" fontId="7" fillId="0" borderId="2" xfId="8">
      <alignment horizontal="left" wrapText="1"/>
    </xf>
    <xf numFmtId="49" fontId="7" fillId="0" borderId="3" xfId="10">
      <alignment horizontal="center" wrapText="1"/>
    </xf>
    <xf numFmtId="49" fontId="7" fillId="0" borderId="0" xfId="11">
      <alignment horizontal="left" wrapText="1"/>
    </xf>
    <xf numFmtId="49" fontId="7" fillId="2" borderId="0" xfId="11" applyFill="1">
      <alignment horizontal="left" wrapText="1"/>
    </xf>
    <xf numFmtId="49" fontId="2" fillId="0" borderId="1" xfId="14" applyFont="1">
      <alignment horizontal="left" vertical="top" wrapText="1"/>
    </xf>
    <xf numFmtId="0" fontId="2" fillId="0" borderId="0" xfId="13" applyNumberFormat="1" applyFont="1">
      <alignment horizontal="left" vertical="top" wrapText="1"/>
    </xf>
    <xf numFmtId="49" fontId="2" fillId="0" borderId="0" xfId="13" applyFont="1">
      <alignment horizontal="left" vertical="top" wrapText="1"/>
    </xf>
    <xf numFmtId="49" fontId="6" fillId="0" borderId="1" xfId="5">
      <alignment horizontal="right" wrapText="1"/>
    </xf>
    <xf numFmtId="49" fontId="16" fillId="0" borderId="0" xfId="21" applyFont="1">
      <alignment horizontal="left" wrapText="1"/>
    </xf>
    <xf numFmtId="49" fontId="16" fillId="0" borderId="0" xfId="23" applyFont="1">
      <alignment horizontal="left" vertical="top" wrapText="1"/>
    </xf>
    <xf numFmtId="0" fontId="16" fillId="0" borderId="0" xfId="23" applyNumberFormat="1" applyFont="1">
      <alignment horizontal="left" vertical="top" wrapText="1"/>
    </xf>
    <xf numFmtId="49" fontId="16" fillId="0" borderId="2" xfId="18" applyFont="1">
      <alignment horizontal="left" wrapText="1"/>
    </xf>
    <xf numFmtId="49" fontId="16" fillId="0" borderId="3" xfId="20" applyFont="1">
      <alignment horizontal="right" wrapText="1"/>
    </xf>
    <xf numFmtId="49" fontId="16" fillId="0" borderId="3" xfId="19" applyFont="1">
      <alignment horizontal="center" wrapText="1"/>
    </xf>
    <xf numFmtId="49" fontId="16" fillId="0" borderId="5" xfId="21" applyFont="1" applyBorder="1" applyAlignment="1">
      <alignment horizontal="center"/>
    </xf>
    <xf numFmtId="49" fontId="16" fillId="0" borderId="1" xfId="24" applyFont="1">
      <alignment horizontal="left" vertical="top" wrapText="1"/>
    </xf>
    <xf numFmtId="49" fontId="16" fillId="2" borderId="0" xfId="21" applyFont="1" applyFill="1">
      <alignment horizontal="left" wrapText="1"/>
    </xf>
    <xf numFmtId="0" fontId="13" fillId="0" borderId="0" xfId="23" applyNumberFormat="1" applyFont="1">
      <alignment horizontal="left" vertical="top" wrapText="1"/>
    </xf>
    <xf numFmtId="49" fontId="15" fillId="0" borderId="1" xfId="7" applyFont="1">
      <alignment horizontal="left" vertical="center" wrapText="1"/>
    </xf>
    <xf numFmtId="49" fontId="13" fillId="0" borderId="0" xfId="23" applyFont="1">
      <alignment horizontal="left" vertical="top" wrapText="1"/>
    </xf>
    <xf numFmtId="49" fontId="13" fillId="0" borderId="1" xfId="24" applyFont="1">
      <alignment horizontal="left" vertical="top" wrapText="1"/>
    </xf>
    <xf numFmtId="49" fontId="12" fillId="0" borderId="1" xfId="5" applyFont="1">
      <alignment horizontal="right" wrapText="1"/>
    </xf>
    <xf numFmtId="49" fontId="12" fillId="0" borderId="1" xfId="7" applyFont="1">
      <alignment horizontal="left" vertical="center" wrapText="1"/>
    </xf>
    <xf numFmtId="49" fontId="13" fillId="0" borderId="2" xfId="18" applyFont="1">
      <alignment horizontal="left" wrapText="1"/>
    </xf>
    <xf numFmtId="49" fontId="13" fillId="0" borderId="3" xfId="20" applyFont="1">
      <alignment horizontal="right" wrapText="1"/>
    </xf>
    <xf numFmtId="49" fontId="13" fillId="0" borderId="3" xfId="19" applyFont="1">
      <alignment horizontal="center" wrapText="1"/>
    </xf>
    <xf numFmtId="0" fontId="0" fillId="0" borderId="0" xfId="13" applyNumberFormat="1" applyFont="1">
      <alignment horizontal="left" vertical="top" wrapText="1"/>
    </xf>
    <xf numFmtId="0" fontId="19" fillId="0" borderId="0" xfId="6" applyFont="1"/>
    <xf numFmtId="164" fontId="11" fillId="0" borderId="0" xfId="21" applyNumberFormat="1">
      <alignment horizontal="left" wrapText="1"/>
    </xf>
    <xf numFmtId="3" fontId="11" fillId="0" borderId="0" xfId="22">
      <alignment horizontal="right"/>
    </xf>
    <xf numFmtId="165" fontId="11" fillId="0" borderId="0" xfId="21" applyNumberFormat="1">
      <alignment horizontal="left" wrapText="1"/>
    </xf>
    <xf numFmtId="49" fontId="20" fillId="0" borderId="1" xfId="5" applyFont="1">
      <alignment horizontal="right" wrapText="1"/>
    </xf>
    <xf numFmtId="3" fontId="7" fillId="0" borderId="1" xfId="12" applyBorder="1">
      <alignment horizontal="right"/>
    </xf>
    <xf numFmtId="165" fontId="7" fillId="0" borderId="1" xfId="11" applyNumberFormat="1" applyBorder="1">
      <alignment horizontal="left" wrapText="1"/>
    </xf>
    <xf numFmtId="165" fontId="7" fillId="0" borderId="0" xfId="11" applyNumberFormat="1">
      <alignment horizontal="left" wrapText="1"/>
    </xf>
    <xf numFmtId="3" fontId="7" fillId="0" borderId="0" xfId="12">
      <alignment horizontal="right"/>
    </xf>
    <xf numFmtId="3" fontId="22" fillId="0" borderId="0" xfId="0" applyNumberFormat="1" applyFont="1" applyFill="1" applyAlignment="1">
      <alignment horizontal="right" wrapText="1"/>
    </xf>
    <xf numFmtId="0" fontId="4" fillId="0" borderId="0" xfId="83"/>
    <xf numFmtId="0" fontId="0" fillId="0" borderId="0" xfId="0"/>
    <xf numFmtId="0" fontId="22" fillId="0" borderId="0" xfId="0" applyFont="1" applyFill="1" applyAlignment="1">
      <alignment horizontal="right" wrapText="1"/>
    </xf>
    <xf numFmtId="0" fontId="16" fillId="0" borderId="0" xfId="17" applyFont="1" applyFill="1"/>
  </cellXfs>
  <cellStyles count="85">
    <cellStyle name="Column Heading" xfId="9"/>
    <cellStyle name="Column Heading 2" xfId="20"/>
    <cellStyle name="Column Spanner" xfId="10"/>
    <cellStyle name="Column Spanner 2" xfId="19"/>
    <cellStyle name="Continued" xfId="15"/>
    <cellStyle name="Data" xfId="12"/>
    <cellStyle name="Data 2" xfId="22"/>
    <cellStyle name="Followed Hyperlink" xfId="2" builtinId="9" hidden="1"/>
    <cellStyle name="Followed Hyperlink" xfId="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83" builtinId="8"/>
    <cellStyle name="Hyperlink 2" xfId="81"/>
    <cellStyle name="Last Note" xfId="14"/>
    <cellStyle name="Last Note 2" xfId="24"/>
    <cellStyle name="Normal" xfId="0" builtinId="0"/>
    <cellStyle name="Normal 2" xfId="6"/>
    <cellStyle name="Normal 3" xfId="17"/>
    <cellStyle name="Normal 3 2" xfId="84"/>
    <cellStyle name="Normal 3 3" xfId="82"/>
    <cellStyle name="Normal 4" xfId="79"/>
    <cellStyle name="Normal 5" xfId="80"/>
    <cellStyle name="Note or Source" xfId="13"/>
    <cellStyle name="Note or Source 2" xfId="23"/>
    <cellStyle name="Page Header" xfId="5"/>
    <cellStyle name="Panel" xfId="16"/>
    <cellStyle name="Row Stub" xfId="11"/>
    <cellStyle name="Row Stub 2" xfId="21"/>
    <cellStyle name="Stub Heading" xfId="8"/>
    <cellStyle name="Stub Heading 2" xfId="18"/>
    <cellStyle name="Table Title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nsus.gov/popest/data/historical/files/MRSF-01-US1.pdf.%20For%20popul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tabSelected="1" workbookViewId="0">
      <selection activeCell="C58" sqref="C58"/>
    </sheetView>
  </sheetViews>
  <sheetFormatPr defaultColWidth="11.19921875" defaultRowHeight="15.6" x14ac:dyDescent="0.3"/>
  <cols>
    <col min="1" max="1" width="17.69921875" customWidth="1"/>
  </cols>
  <sheetData>
    <row r="1" spans="1:19" x14ac:dyDescent="0.3">
      <c r="A1" s="1" t="s">
        <v>0</v>
      </c>
    </row>
    <row r="2" spans="1:19" x14ac:dyDescent="0.3">
      <c r="A2" s="1" t="s">
        <v>570</v>
      </c>
    </row>
    <row r="5" spans="1:19" x14ac:dyDescent="0.3">
      <c r="B5" s="43" t="s">
        <v>571</v>
      </c>
      <c r="C5" s="43"/>
      <c r="D5" s="43"/>
      <c r="E5" s="43"/>
      <c r="F5" s="43"/>
      <c r="G5" s="43"/>
      <c r="H5" s="43"/>
      <c r="I5" s="43"/>
      <c r="J5" s="43"/>
      <c r="K5" s="43"/>
      <c r="L5" s="43" t="s">
        <v>572</v>
      </c>
      <c r="M5" s="43"/>
      <c r="N5" s="43"/>
      <c r="O5" s="43"/>
      <c r="P5" s="43"/>
      <c r="Q5" s="43"/>
      <c r="R5" s="43"/>
      <c r="S5" s="43"/>
    </row>
    <row r="6" spans="1:19" x14ac:dyDescent="0.3">
      <c r="B6" s="43" t="s">
        <v>168</v>
      </c>
      <c r="C6" s="43"/>
      <c r="D6" s="43"/>
      <c r="E6" s="43"/>
      <c r="F6" s="43"/>
      <c r="G6" s="43"/>
      <c r="H6" s="43" t="s">
        <v>169</v>
      </c>
      <c r="I6" s="43" t="s">
        <v>371</v>
      </c>
      <c r="J6" s="43" t="s">
        <v>170</v>
      </c>
      <c r="K6" s="43" t="s">
        <v>171</v>
      </c>
      <c r="L6" s="43" t="s">
        <v>168</v>
      </c>
      <c r="M6" s="43"/>
      <c r="N6" s="43"/>
      <c r="O6" s="43"/>
      <c r="P6" s="43" t="s">
        <v>176</v>
      </c>
      <c r="Q6" s="43" t="s">
        <v>177</v>
      </c>
      <c r="R6" s="43" t="s">
        <v>170</v>
      </c>
      <c r="S6" s="43" t="s">
        <v>178</v>
      </c>
    </row>
    <row r="7" spans="1:19" x14ac:dyDescent="0.3">
      <c r="B7" s="43" t="s">
        <v>161</v>
      </c>
      <c r="C7" s="43" t="s">
        <v>162</v>
      </c>
      <c r="D7" s="43" t="s">
        <v>166</v>
      </c>
      <c r="E7" s="43"/>
      <c r="F7" s="43"/>
      <c r="G7" s="43" t="s">
        <v>167</v>
      </c>
      <c r="H7" s="43"/>
      <c r="I7" s="43"/>
      <c r="J7" s="43"/>
      <c r="K7" s="43"/>
      <c r="L7" s="43" t="s">
        <v>172</v>
      </c>
      <c r="M7" s="43" t="s">
        <v>173</v>
      </c>
      <c r="N7" s="43" t="s">
        <v>174</v>
      </c>
      <c r="O7" s="43" t="s">
        <v>175</v>
      </c>
      <c r="P7" s="43"/>
      <c r="Q7" s="43"/>
      <c r="R7" s="43"/>
      <c r="S7" s="43"/>
    </row>
    <row r="8" spans="1:19" x14ac:dyDescent="0.3">
      <c r="B8" s="43"/>
      <c r="C8" s="43"/>
      <c r="D8" t="s">
        <v>163</v>
      </c>
      <c r="E8" t="s">
        <v>164</v>
      </c>
      <c r="F8" t="s">
        <v>165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x14ac:dyDescent="0.3">
      <c r="A9" t="s">
        <v>1</v>
      </c>
      <c r="B9" s="37">
        <v>62</v>
      </c>
      <c r="C9" s="37">
        <v>603</v>
      </c>
      <c r="D9" s="17">
        <v>12.631578947368421</v>
      </c>
      <c r="E9" s="17">
        <v>64.36090225563909</v>
      </c>
      <c r="F9" s="17">
        <v>23.007518796992482</v>
      </c>
      <c r="G9" s="37">
        <v>665</v>
      </c>
      <c r="H9" s="17">
        <v>39.699248120300751</v>
      </c>
      <c r="I9" s="17">
        <v>3.6035547848704885</v>
      </c>
      <c r="J9" s="17">
        <v>-7.1229050279329602</v>
      </c>
      <c r="K9" s="37">
        <v>341</v>
      </c>
      <c r="L9" s="37">
        <v>2640</v>
      </c>
      <c r="M9" s="37">
        <v>495</v>
      </c>
      <c r="N9" s="37">
        <v>915</v>
      </c>
      <c r="O9" s="37">
        <v>4050</v>
      </c>
      <c r="P9" s="17">
        <v>65.925925925925924</v>
      </c>
      <c r="Q9" s="17">
        <v>21.946461471767638</v>
      </c>
      <c r="R9" s="17">
        <v>0.37174721189591076</v>
      </c>
      <c r="S9" s="37">
        <v>4407</v>
      </c>
    </row>
    <row r="10" spans="1:19" x14ac:dyDescent="0.3">
      <c r="A10" t="s">
        <v>2</v>
      </c>
      <c r="B10" s="37">
        <v>28</v>
      </c>
      <c r="C10" s="37">
        <v>310</v>
      </c>
      <c r="D10" s="17">
        <v>12.42603550295858</v>
      </c>
      <c r="E10" s="17">
        <v>64.201183431952657</v>
      </c>
      <c r="F10" s="17">
        <v>23.372781065088759</v>
      </c>
      <c r="G10" s="37">
        <v>338</v>
      </c>
      <c r="H10" s="17">
        <v>35.798816568047336</v>
      </c>
      <c r="I10" s="17">
        <v>4.0247678018575854</v>
      </c>
      <c r="J10" s="17">
        <v>-5.5865921787709496</v>
      </c>
      <c r="K10" s="37">
        <v>200</v>
      </c>
      <c r="L10" s="37">
        <v>940</v>
      </c>
      <c r="M10" s="37">
        <v>205</v>
      </c>
      <c r="N10" s="37">
        <v>405</v>
      </c>
      <c r="O10" s="37">
        <v>1550</v>
      </c>
      <c r="P10" s="17">
        <v>61.29032258064516</v>
      </c>
      <c r="Q10" s="17">
        <v>18.456775422719694</v>
      </c>
      <c r="R10" s="17">
        <v>0</v>
      </c>
      <c r="S10" s="37">
        <v>1545</v>
      </c>
    </row>
    <row r="11" spans="1:19" x14ac:dyDescent="0.3">
      <c r="A11" t="s">
        <v>3</v>
      </c>
      <c r="B11" s="37">
        <v>14</v>
      </c>
      <c r="C11" s="37">
        <v>394</v>
      </c>
      <c r="D11" s="17">
        <v>17.156862745098039</v>
      </c>
      <c r="E11" s="17">
        <v>64.950980392156865</v>
      </c>
      <c r="F11" s="17">
        <v>17.892156862745097</v>
      </c>
      <c r="G11" s="37">
        <v>408</v>
      </c>
      <c r="H11" s="17">
        <v>36.029411764705884</v>
      </c>
      <c r="I11" s="17">
        <v>3.6109390211523142</v>
      </c>
      <c r="J11" s="17">
        <v>-0.97087378640776689</v>
      </c>
      <c r="K11" s="37">
        <v>234</v>
      </c>
      <c r="L11" s="37">
        <v>1405</v>
      </c>
      <c r="M11" s="37">
        <v>325</v>
      </c>
      <c r="N11" s="37">
        <v>575</v>
      </c>
      <c r="O11" s="37">
        <v>2305</v>
      </c>
      <c r="P11" s="17">
        <v>62.255965292841651</v>
      </c>
      <c r="Q11" s="17">
        <v>20.400035401362953</v>
      </c>
      <c r="R11" s="17">
        <v>-0.86021505376344087</v>
      </c>
      <c r="S11" s="37">
        <v>2478</v>
      </c>
    </row>
    <row r="12" spans="1:19" x14ac:dyDescent="0.3">
      <c r="A12" t="s">
        <v>4</v>
      </c>
      <c r="B12" s="37">
        <v>23</v>
      </c>
      <c r="C12" s="37">
        <v>131</v>
      </c>
      <c r="D12" s="17">
        <v>9.0909090909090917</v>
      </c>
      <c r="E12" s="17">
        <v>57.792207792207797</v>
      </c>
      <c r="F12" s="17">
        <v>33.116883116883116</v>
      </c>
      <c r="G12" s="37">
        <v>154</v>
      </c>
      <c r="H12" s="17">
        <v>47.402597402597401</v>
      </c>
      <c r="I12" s="17">
        <v>4.8427672955974845</v>
      </c>
      <c r="J12" s="17">
        <v>3.3557046979865772</v>
      </c>
      <c r="K12" s="37">
        <v>68</v>
      </c>
      <c r="L12" s="37">
        <v>530</v>
      </c>
      <c r="M12" s="37">
        <v>100</v>
      </c>
      <c r="N12" s="37">
        <v>155</v>
      </c>
      <c r="O12" s="37">
        <v>785</v>
      </c>
      <c r="P12" s="17">
        <v>66.242038216560502</v>
      </c>
      <c r="Q12" s="17">
        <v>24.685534591194969</v>
      </c>
      <c r="R12" s="17">
        <v>42.727272727272727</v>
      </c>
      <c r="S12" s="37">
        <v>833</v>
      </c>
    </row>
    <row r="13" spans="1:19" x14ac:dyDescent="0.3">
      <c r="A13" t="s">
        <v>5</v>
      </c>
      <c r="B13" s="37">
        <v>87</v>
      </c>
      <c r="C13" s="37">
        <v>1416</v>
      </c>
      <c r="D13" s="17">
        <v>18.695941450432468</v>
      </c>
      <c r="E13" s="17">
        <v>66.467065868263475</v>
      </c>
      <c r="F13" s="17">
        <v>14.836992681304059</v>
      </c>
      <c r="G13" s="37">
        <v>1503</v>
      </c>
      <c r="H13" s="17">
        <v>33.200266134397872</v>
      </c>
      <c r="I13" s="17">
        <v>3.3062759849534746</v>
      </c>
      <c r="J13" s="17">
        <v>1.7603249830737984</v>
      </c>
      <c r="K13" s="37">
        <v>868</v>
      </c>
      <c r="L13" s="37">
        <v>5855</v>
      </c>
      <c r="M13" s="37">
        <v>905</v>
      </c>
      <c r="N13" s="37">
        <v>2405</v>
      </c>
      <c r="O13" s="37">
        <v>9165</v>
      </c>
      <c r="P13" s="17">
        <v>62.247681396617573</v>
      </c>
      <c r="Q13" s="17">
        <v>20.161024219626476</v>
      </c>
      <c r="R13" s="17">
        <v>0.54854635216675807</v>
      </c>
      <c r="S13" s="37">
        <v>10941</v>
      </c>
    </row>
    <row r="14" spans="1:19" x14ac:dyDescent="0.3">
      <c r="A14" t="s">
        <v>6</v>
      </c>
      <c r="B14" s="37">
        <v>32</v>
      </c>
      <c r="C14" s="37">
        <v>304</v>
      </c>
      <c r="D14" s="17">
        <v>10.416666666666668</v>
      </c>
      <c r="E14" s="17">
        <v>63.69047619047619</v>
      </c>
      <c r="F14" s="17">
        <v>25.892857142857146</v>
      </c>
      <c r="G14" s="37">
        <v>336</v>
      </c>
      <c r="H14" s="17">
        <v>42.857142857142854</v>
      </c>
      <c r="I14" s="17">
        <v>1.8167072181670723</v>
      </c>
      <c r="J14" s="17">
        <v>83.606557377049185</v>
      </c>
      <c r="K14" s="37">
        <v>155</v>
      </c>
      <c r="L14" s="37">
        <v>2685</v>
      </c>
      <c r="M14" s="37">
        <v>350</v>
      </c>
      <c r="N14" s="37">
        <v>840</v>
      </c>
      <c r="O14" s="37">
        <v>3875</v>
      </c>
      <c r="P14" s="17">
        <v>66.58064516129032</v>
      </c>
      <c r="Q14" s="17">
        <v>20.951608542849417</v>
      </c>
      <c r="R14" s="17">
        <v>5.0135501355013554</v>
      </c>
      <c r="S14" s="37">
        <v>4414</v>
      </c>
    </row>
    <row r="15" spans="1:19" x14ac:dyDescent="0.3">
      <c r="A15" t="s">
        <v>7</v>
      </c>
      <c r="B15" s="37">
        <v>151</v>
      </c>
      <c r="C15" s="37">
        <v>1674</v>
      </c>
      <c r="D15" s="17">
        <v>16.821917808219176</v>
      </c>
      <c r="E15" s="17">
        <v>63.726027397260275</v>
      </c>
      <c r="F15" s="17">
        <v>19.452054794520549</v>
      </c>
      <c r="G15" s="37">
        <v>1825</v>
      </c>
      <c r="H15" s="17">
        <v>32.602739726027394</v>
      </c>
      <c r="I15" s="17">
        <v>2.4213878200875678</v>
      </c>
      <c r="J15" s="17">
        <v>3.634298693923907</v>
      </c>
      <c r="K15" s="37">
        <v>1063</v>
      </c>
      <c r="L15" s="37">
        <v>8390</v>
      </c>
      <c r="M15" s="37">
        <v>1375</v>
      </c>
      <c r="N15" s="37">
        <v>3120</v>
      </c>
      <c r="O15" s="37">
        <v>12885</v>
      </c>
      <c r="P15" s="17">
        <v>63.40706247574699</v>
      </c>
      <c r="Q15" s="17">
        <v>17.095661403741541</v>
      </c>
      <c r="R15" s="17">
        <v>3.3694344163658241</v>
      </c>
      <c r="S15" s="37">
        <v>15316</v>
      </c>
    </row>
    <row r="16" spans="1:19" x14ac:dyDescent="0.3">
      <c r="A16" t="s">
        <v>8</v>
      </c>
      <c r="B16" s="37">
        <v>137</v>
      </c>
      <c r="C16" s="37">
        <v>2164</v>
      </c>
      <c r="D16" s="17">
        <v>14.471968709256844</v>
      </c>
      <c r="E16" s="17">
        <v>71.360278139939155</v>
      </c>
      <c r="F16" s="17">
        <v>14.167753150804</v>
      </c>
      <c r="G16" s="37">
        <v>2301</v>
      </c>
      <c r="H16" s="17">
        <v>33.029117774880483</v>
      </c>
      <c r="I16" s="17">
        <v>2.2394814447137144</v>
      </c>
      <c r="J16" s="17">
        <v>2.085181898846495</v>
      </c>
      <c r="K16" s="37">
        <v>1318</v>
      </c>
      <c r="L16" s="37">
        <v>12815</v>
      </c>
      <c r="M16" s="37">
        <v>2015</v>
      </c>
      <c r="N16" s="37">
        <v>4390</v>
      </c>
      <c r="O16" s="37">
        <v>19220</v>
      </c>
      <c r="P16" s="17">
        <v>65.686784599375642</v>
      </c>
      <c r="Q16" s="17">
        <v>18.706142271793823</v>
      </c>
      <c r="R16" s="17">
        <v>2.2884513038850454</v>
      </c>
      <c r="S16" s="37">
        <v>23420</v>
      </c>
    </row>
    <row r="17" spans="1:19" x14ac:dyDescent="0.3">
      <c r="A17" t="s">
        <v>9</v>
      </c>
      <c r="B17" s="37">
        <v>66</v>
      </c>
      <c r="C17" s="37">
        <v>853</v>
      </c>
      <c r="D17" s="17">
        <v>16.648531011969535</v>
      </c>
      <c r="E17" s="17">
        <v>63.547334058759517</v>
      </c>
      <c r="F17" s="17">
        <v>19.804134929270948</v>
      </c>
      <c r="G17" s="37">
        <v>919</v>
      </c>
      <c r="H17" s="17">
        <v>37.323177366702936</v>
      </c>
      <c r="I17" s="17">
        <v>5.2806987301040049</v>
      </c>
      <c r="J17" s="17">
        <v>0.76754385964912275</v>
      </c>
      <c r="K17" s="37">
        <v>495</v>
      </c>
      <c r="L17" s="37">
        <v>2425</v>
      </c>
      <c r="M17" s="37">
        <v>470</v>
      </c>
      <c r="N17" s="37">
        <v>1065</v>
      </c>
      <c r="O17" s="37">
        <v>3960</v>
      </c>
      <c r="P17" s="17">
        <v>60.984848484848484</v>
      </c>
      <c r="Q17" s="17">
        <v>22.754697465954145</v>
      </c>
      <c r="R17" s="17">
        <v>-2.5830258302583027</v>
      </c>
      <c r="S17" s="37">
        <v>4234</v>
      </c>
    </row>
    <row r="18" spans="1:19" x14ac:dyDescent="0.3">
      <c r="A18" t="s">
        <v>10</v>
      </c>
      <c r="B18" s="37">
        <v>49</v>
      </c>
      <c r="C18" s="37">
        <v>773</v>
      </c>
      <c r="D18" s="17">
        <v>13.746958637469586</v>
      </c>
      <c r="E18" s="17">
        <v>66.909975669099751</v>
      </c>
      <c r="F18" s="17">
        <v>19.34306569343066</v>
      </c>
      <c r="G18" s="37">
        <v>822</v>
      </c>
      <c r="H18" s="17">
        <v>36.618004866180051</v>
      </c>
      <c r="I18" s="17">
        <v>4.3347571586774238</v>
      </c>
      <c r="J18" s="17">
        <v>2.2388059701492535</v>
      </c>
      <c r="K18" s="37">
        <v>433</v>
      </c>
      <c r="L18" s="37">
        <v>2630</v>
      </c>
      <c r="M18" s="37">
        <v>455</v>
      </c>
      <c r="N18" s="37">
        <v>1020</v>
      </c>
      <c r="O18" s="37">
        <v>4105</v>
      </c>
      <c r="P18" s="17">
        <v>64.799025578562734</v>
      </c>
      <c r="Q18" s="17">
        <v>21.647418657385433</v>
      </c>
      <c r="R18" s="17">
        <v>5.3915275994865208</v>
      </c>
      <c r="S18" s="37">
        <v>4419</v>
      </c>
    </row>
    <row r="19" spans="1:19" x14ac:dyDescent="0.3">
      <c r="A19" t="s">
        <v>11</v>
      </c>
      <c r="B19" s="37">
        <v>467</v>
      </c>
      <c r="C19" s="37">
        <v>7631</v>
      </c>
      <c r="D19" s="17">
        <v>17.238824401086688</v>
      </c>
      <c r="E19" s="17">
        <v>66.189182514201036</v>
      </c>
      <c r="F19" s="17">
        <v>16.571993084712275</v>
      </c>
      <c r="G19" s="37">
        <v>8098</v>
      </c>
      <c r="H19" s="17">
        <v>33.909607310447029</v>
      </c>
      <c r="I19" s="17">
        <v>5.2679855062093015</v>
      </c>
      <c r="J19" s="17">
        <v>0.98516024441950378</v>
      </c>
      <c r="K19" s="37">
        <v>4650</v>
      </c>
      <c r="L19" s="37">
        <v>20480</v>
      </c>
      <c r="M19" s="37">
        <v>3805</v>
      </c>
      <c r="N19" s="37">
        <v>8090</v>
      </c>
      <c r="O19" s="37">
        <v>32375</v>
      </c>
      <c r="P19" s="17">
        <v>63.104247104247101</v>
      </c>
      <c r="Q19" s="17">
        <v>21.060883028343557</v>
      </c>
      <c r="R19" s="17">
        <v>1.0928961748633881</v>
      </c>
      <c r="S19" s="37">
        <v>36731</v>
      </c>
    </row>
    <row r="20" spans="1:19" x14ac:dyDescent="0.3">
      <c r="A20" t="s">
        <v>12</v>
      </c>
      <c r="B20" s="37">
        <v>21</v>
      </c>
      <c r="C20" s="37">
        <v>406</v>
      </c>
      <c r="D20" s="17">
        <v>16.159250585480095</v>
      </c>
      <c r="E20" s="17">
        <v>64.402810304449659</v>
      </c>
      <c r="F20" s="17">
        <v>19.437939110070257</v>
      </c>
      <c r="G20" s="37">
        <v>427</v>
      </c>
      <c r="H20" s="17">
        <v>35.597189695550355</v>
      </c>
      <c r="I20" s="17">
        <v>3.4877072612921669</v>
      </c>
      <c r="J20" s="17">
        <v>1.6666666666666667</v>
      </c>
      <c r="K20" s="37">
        <v>230</v>
      </c>
      <c r="L20" s="37">
        <v>1750</v>
      </c>
      <c r="M20" s="37">
        <v>325</v>
      </c>
      <c r="N20" s="37">
        <v>620</v>
      </c>
      <c r="O20" s="37">
        <v>2695</v>
      </c>
      <c r="P20" s="17">
        <v>66.233766233766232</v>
      </c>
      <c r="Q20" s="17">
        <v>22.012578616352201</v>
      </c>
      <c r="R20" s="17">
        <v>0.74766355140186924</v>
      </c>
      <c r="S20" s="37">
        <v>2835</v>
      </c>
    </row>
    <row r="21" spans="1:19" x14ac:dyDescent="0.3">
      <c r="A21" t="s">
        <v>13</v>
      </c>
      <c r="B21" s="37">
        <v>20</v>
      </c>
      <c r="C21" s="37">
        <v>504</v>
      </c>
      <c r="D21" s="17">
        <v>13.549618320610687</v>
      </c>
      <c r="E21" s="17">
        <v>75.763358778625957</v>
      </c>
      <c r="F21" s="17">
        <v>10.687022900763358</v>
      </c>
      <c r="G21" s="37">
        <v>524</v>
      </c>
      <c r="H21" s="17">
        <v>34.541984732824424</v>
      </c>
      <c r="I21" s="17">
        <v>2.8393389325386074</v>
      </c>
      <c r="J21" s="17">
        <v>3.7623762376237622</v>
      </c>
      <c r="K21" s="37">
        <v>367</v>
      </c>
      <c r="L21" s="37">
        <v>2095</v>
      </c>
      <c r="M21" s="37">
        <v>445</v>
      </c>
      <c r="N21" s="37">
        <v>1040</v>
      </c>
      <c r="O21" s="37">
        <v>3580</v>
      </c>
      <c r="P21" s="17">
        <v>58.798882681564244</v>
      </c>
      <c r="Q21" s="17">
        <v>19.398536981847737</v>
      </c>
      <c r="R21" s="17">
        <v>-1.9178082191780823</v>
      </c>
      <c r="S21" s="37">
        <v>3911</v>
      </c>
    </row>
    <row r="22" spans="1:19" x14ac:dyDescent="0.3">
      <c r="A22" t="s">
        <v>14</v>
      </c>
      <c r="B22" s="37">
        <v>83</v>
      </c>
      <c r="C22" s="37">
        <v>680</v>
      </c>
      <c r="D22" s="17">
        <v>14.678899082568808</v>
      </c>
      <c r="E22" s="17">
        <v>57.798165137614674</v>
      </c>
      <c r="F22" s="17">
        <v>27.522935779816514</v>
      </c>
      <c r="G22" s="37">
        <v>763</v>
      </c>
      <c r="H22" s="17">
        <v>40.498034076015728</v>
      </c>
      <c r="I22" s="17">
        <v>4.872908417422404</v>
      </c>
      <c r="J22" s="17">
        <v>6.5642458100558656</v>
      </c>
      <c r="K22" s="37">
        <v>381</v>
      </c>
      <c r="L22" s="37">
        <v>2500</v>
      </c>
      <c r="M22" s="37">
        <v>450</v>
      </c>
      <c r="N22" s="37">
        <v>860</v>
      </c>
      <c r="O22" s="37">
        <v>3810</v>
      </c>
      <c r="P22" s="17">
        <v>67.322834645669289</v>
      </c>
      <c r="Q22" s="17">
        <v>24.332609528675437</v>
      </c>
      <c r="R22" s="17">
        <v>-4.868913857677903</v>
      </c>
      <c r="S22" s="37">
        <v>4083</v>
      </c>
    </row>
    <row r="23" spans="1:19" x14ac:dyDescent="0.3">
      <c r="A23" t="s">
        <v>15</v>
      </c>
      <c r="B23" s="37">
        <v>39</v>
      </c>
      <c r="C23" s="37">
        <v>606</v>
      </c>
      <c r="D23" s="17">
        <v>18.604651162790699</v>
      </c>
      <c r="E23" s="17">
        <v>64.651162790697668</v>
      </c>
      <c r="F23" s="17">
        <v>16.744186046511629</v>
      </c>
      <c r="G23" s="37">
        <v>645</v>
      </c>
      <c r="H23" s="17">
        <v>33.333333333333329</v>
      </c>
      <c r="I23" s="17">
        <v>1.8356717989583629</v>
      </c>
      <c r="J23" s="17">
        <v>6.435643564356436</v>
      </c>
      <c r="K23" s="37">
        <v>369</v>
      </c>
      <c r="L23" s="37">
        <v>3620</v>
      </c>
      <c r="M23" s="37">
        <v>695</v>
      </c>
      <c r="N23" s="37">
        <v>1080</v>
      </c>
      <c r="O23" s="37">
        <v>5395</v>
      </c>
      <c r="P23" s="17">
        <v>65.523632993512521</v>
      </c>
      <c r="Q23" s="17">
        <v>15.354185047101346</v>
      </c>
      <c r="R23" s="17">
        <v>4.4530493707647629</v>
      </c>
      <c r="S23" s="37">
        <v>6575</v>
      </c>
    </row>
    <row r="24" spans="1:19" x14ac:dyDescent="0.3">
      <c r="A24" t="s">
        <v>16</v>
      </c>
      <c r="B24" s="37">
        <v>110</v>
      </c>
      <c r="C24" s="37">
        <v>1539</v>
      </c>
      <c r="D24" s="17">
        <v>19.769557307459067</v>
      </c>
      <c r="E24" s="17">
        <v>61.795027289266223</v>
      </c>
      <c r="F24" s="17">
        <v>18.435415403274714</v>
      </c>
      <c r="G24" s="37">
        <v>1649</v>
      </c>
      <c r="H24" s="17">
        <v>35.657974530018194</v>
      </c>
      <c r="I24" s="17">
        <v>2.2697554059820235</v>
      </c>
      <c r="J24" s="17">
        <v>-1.8452380952380953</v>
      </c>
      <c r="K24" s="37">
        <v>889</v>
      </c>
      <c r="L24" s="37">
        <v>7080</v>
      </c>
      <c r="M24" s="37">
        <v>1160</v>
      </c>
      <c r="N24" s="37">
        <v>2130</v>
      </c>
      <c r="O24" s="37">
        <v>10370</v>
      </c>
      <c r="P24" s="17">
        <v>67.502410800385732</v>
      </c>
      <c r="Q24" s="17">
        <v>14.273719563392106</v>
      </c>
      <c r="R24" s="17">
        <v>1.0721247563352825</v>
      </c>
      <c r="S24" s="37">
        <v>11989</v>
      </c>
    </row>
    <row r="25" spans="1:19" x14ac:dyDescent="0.3">
      <c r="A25" t="s">
        <v>17</v>
      </c>
      <c r="B25" s="37">
        <v>83</v>
      </c>
      <c r="C25" s="37">
        <v>1005</v>
      </c>
      <c r="D25" s="17">
        <v>17.371323529411764</v>
      </c>
      <c r="E25" s="17">
        <v>61.48897058823529</v>
      </c>
      <c r="F25" s="17">
        <v>21.139705882352942</v>
      </c>
      <c r="G25" s="37">
        <v>1088</v>
      </c>
      <c r="H25" s="17">
        <v>35.202205882352942</v>
      </c>
      <c r="I25" s="17">
        <v>4.7834688942624748</v>
      </c>
      <c r="J25" s="17">
        <v>-11.759935117599351</v>
      </c>
      <c r="K25" s="37">
        <v>587</v>
      </c>
      <c r="L25" s="37">
        <v>3135</v>
      </c>
      <c r="M25" s="37">
        <v>635</v>
      </c>
      <c r="N25" s="37">
        <v>1160</v>
      </c>
      <c r="O25" s="37">
        <v>4930</v>
      </c>
      <c r="P25" s="17">
        <v>62.474645030425968</v>
      </c>
      <c r="Q25" s="17">
        <v>21.675093427126839</v>
      </c>
      <c r="R25" s="17">
        <v>-1.3013013013013013</v>
      </c>
      <c r="S25" s="37">
        <v>5351</v>
      </c>
    </row>
    <row r="26" spans="1:19" x14ac:dyDescent="0.3">
      <c r="A26" t="s">
        <v>18</v>
      </c>
      <c r="B26" s="37">
        <v>59</v>
      </c>
      <c r="C26" s="37">
        <v>663</v>
      </c>
      <c r="D26" s="17">
        <v>14.681440443213297</v>
      </c>
      <c r="E26" s="17">
        <v>66.204986149584485</v>
      </c>
      <c r="F26" s="17">
        <v>19.113573407202217</v>
      </c>
      <c r="G26" s="37">
        <v>722</v>
      </c>
      <c r="H26" s="17">
        <v>35.45706371191136</v>
      </c>
      <c r="I26" s="17">
        <v>3.0602297291569531</v>
      </c>
      <c r="J26" s="17">
        <v>1.6901408450704223</v>
      </c>
      <c r="K26" s="37">
        <v>394</v>
      </c>
      <c r="L26" s="37">
        <v>3385</v>
      </c>
      <c r="M26" s="37">
        <v>525</v>
      </c>
      <c r="N26" s="37">
        <v>1220</v>
      </c>
      <c r="O26" s="37">
        <v>5130</v>
      </c>
      <c r="P26" s="17">
        <v>64.132553606237821</v>
      </c>
      <c r="Q26" s="17">
        <v>21.743737549273089</v>
      </c>
      <c r="R26" s="17">
        <v>5.3388090349075972</v>
      </c>
      <c r="S26" s="37">
        <v>6066</v>
      </c>
    </row>
    <row r="27" spans="1:19" x14ac:dyDescent="0.3">
      <c r="A27" t="s">
        <v>19</v>
      </c>
      <c r="B27" s="37">
        <v>51</v>
      </c>
      <c r="C27" s="37">
        <v>265</v>
      </c>
      <c r="D27" s="17">
        <v>10.443037974683545</v>
      </c>
      <c r="E27" s="17">
        <v>55.696202531645568</v>
      </c>
      <c r="F27" s="17">
        <v>33.860759493670884</v>
      </c>
      <c r="G27" s="37">
        <v>316</v>
      </c>
      <c r="H27" s="17">
        <v>42.088607594936711</v>
      </c>
      <c r="I27" s="17">
        <v>4.8772958789936718</v>
      </c>
      <c r="J27" s="17">
        <v>-6.2314540059347179</v>
      </c>
      <c r="K27" s="37">
        <v>161</v>
      </c>
      <c r="L27" s="37">
        <v>820</v>
      </c>
      <c r="M27" s="37">
        <v>135</v>
      </c>
      <c r="N27" s="37">
        <v>285</v>
      </c>
      <c r="O27" s="37">
        <v>1240</v>
      </c>
      <c r="P27" s="17">
        <v>63.70967741935484</v>
      </c>
      <c r="Q27" s="17">
        <v>19.138755980861244</v>
      </c>
      <c r="R27" s="17">
        <v>-12.367491166077739</v>
      </c>
      <c r="S27" s="37">
        <v>1305</v>
      </c>
    </row>
    <row r="28" spans="1:19" x14ac:dyDescent="0.3">
      <c r="A28" t="s">
        <v>20</v>
      </c>
      <c r="B28" s="37">
        <v>52</v>
      </c>
      <c r="C28" s="37">
        <v>753</v>
      </c>
      <c r="D28" s="17">
        <v>17.018633540372672</v>
      </c>
      <c r="E28" s="17">
        <v>68.695652173913047</v>
      </c>
      <c r="F28" s="17">
        <v>14.285714285714285</v>
      </c>
      <c r="G28" s="37">
        <v>805</v>
      </c>
      <c r="H28" s="17">
        <v>34.782608695652172</v>
      </c>
      <c r="I28" s="17">
        <v>1.5450462554220568</v>
      </c>
      <c r="J28" s="17">
        <v>-3.1287605294825513</v>
      </c>
      <c r="K28" s="37">
        <v>427</v>
      </c>
      <c r="L28" s="37">
        <v>5820</v>
      </c>
      <c r="M28" s="37">
        <v>835</v>
      </c>
      <c r="N28" s="37">
        <v>1795</v>
      </c>
      <c r="O28" s="37">
        <v>8450</v>
      </c>
      <c r="P28" s="17">
        <v>66.68639053254438</v>
      </c>
      <c r="Q28" s="17">
        <v>16.218187401635255</v>
      </c>
      <c r="R28" s="17">
        <v>4.4499381953028427</v>
      </c>
      <c r="S28" s="37">
        <v>10263</v>
      </c>
    </row>
    <row r="29" spans="1:19" x14ac:dyDescent="0.3">
      <c r="A29" t="s">
        <v>21</v>
      </c>
      <c r="B29" s="37">
        <v>34</v>
      </c>
      <c r="C29" s="37">
        <v>438</v>
      </c>
      <c r="D29" s="17">
        <v>10.16949152542373</v>
      </c>
      <c r="E29" s="17">
        <v>63.559322033898304</v>
      </c>
      <c r="F29" s="17">
        <v>26.271186440677969</v>
      </c>
      <c r="G29" s="37">
        <v>472</v>
      </c>
      <c r="H29" s="17">
        <v>34.957627118644069</v>
      </c>
      <c r="I29" s="17">
        <v>4.3358442035642115</v>
      </c>
      <c r="J29" s="17">
        <v>-1.0482180293501049</v>
      </c>
      <c r="K29" s="37">
        <v>223</v>
      </c>
      <c r="L29" s="37">
        <v>1610</v>
      </c>
      <c r="M29" s="37">
        <v>300</v>
      </c>
      <c r="N29" s="37">
        <v>560</v>
      </c>
      <c r="O29" s="37">
        <v>2470</v>
      </c>
      <c r="P29" s="17">
        <v>63.967611336032391</v>
      </c>
      <c r="Q29" s="17">
        <v>22.689693183905934</v>
      </c>
      <c r="R29" s="17">
        <v>7.6252723311546839</v>
      </c>
      <c r="S29" s="37">
        <v>2623</v>
      </c>
    </row>
    <row r="30" spans="1:19" x14ac:dyDescent="0.3">
      <c r="A30" t="s">
        <v>22</v>
      </c>
      <c r="B30" s="37">
        <v>203</v>
      </c>
      <c r="C30" s="37">
        <v>3204</v>
      </c>
      <c r="D30" s="17">
        <v>16.31934253008512</v>
      </c>
      <c r="E30" s="17">
        <v>68.623422365717644</v>
      </c>
      <c r="F30" s="17">
        <v>15.057235104197241</v>
      </c>
      <c r="G30" s="37">
        <v>3407</v>
      </c>
      <c r="H30" s="17">
        <v>31.405928969768127</v>
      </c>
      <c r="I30" s="17">
        <v>2.9743768824479462</v>
      </c>
      <c r="J30" s="17">
        <v>1.5499254843517138</v>
      </c>
      <c r="K30" s="37">
        <v>1957</v>
      </c>
      <c r="L30" s="37">
        <v>14585</v>
      </c>
      <c r="M30" s="37">
        <v>2255</v>
      </c>
      <c r="N30" s="37">
        <v>5425</v>
      </c>
      <c r="O30" s="37">
        <v>22265</v>
      </c>
      <c r="P30" s="17">
        <v>64.069166853806422</v>
      </c>
      <c r="Q30" s="17">
        <v>19.437775546728361</v>
      </c>
      <c r="R30" s="17">
        <v>1.1355893708834885</v>
      </c>
      <c r="S30" s="37">
        <v>26725</v>
      </c>
    </row>
    <row r="31" spans="1:19" x14ac:dyDescent="0.3">
      <c r="A31" t="s">
        <v>23</v>
      </c>
      <c r="B31" s="37">
        <v>54</v>
      </c>
      <c r="C31" s="37">
        <v>834</v>
      </c>
      <c r="D31" s="17">
        <v>16.554054054054053</v>
      </c>
      <c r="E31" s="17">
        <v>66.21621621621621</v>
      </c>
      <c r="F31" s="17">
        <v>17.22972972972973</v>
      </c>
      <c r="G31" s="37">
        <v>888</v>
      </c>
      <c r="H31" s="17">
        <v>35.923423423423422</v>
      </c>
      <c r="I31" s="17">
        <v>1.3444360333081</v>
      </c>
      <c r="J31" s="17">
        <v>0.33898305084745761</v>
      </c>
      <c r="K31" s="37">
        <v>484</v>
      </c>
      <c r="L31" s="37">
        <v>9600</v>
      </c>
      <c r="M31" s="37">
        <v>1495</v>
      </c>
      <c r="N31" s="37">
        <v>2890</v>
      </c>
      <c r="O31" s="37">
        <v>13985</v>
      </c>
      <c r="P31" s="17">
        <v>69.109760457633172</v>
      </c>
      <c r="Q31" s="17">
        <v>21.173353520060559</v>
      </c>
      <c r="R31" s="17">
        <v>-0.17844396859386152</v>
      </c>
      <c r="S31" s="37">
        <v>17286</v>
      </c>
    </row>
    <row r="32" spans="1:19" x14ac:dyDescent="0.3">
      <c r="A32" t="s">
        <v>24</v>
      </c>
      <c r="B32" s="37">
        <v>30</v>
      </c>
      <c r="C32" s="37">
        <v>330</v>
      </c>
      <c r="D32" s="17">
        <v>13.888888888888889</v>
      </c>
      <c r="E32" s="17">
        <v>66.111111111111114</v>
      </c>
      <c r="F32" s="17">
        <v>20</v>
      </c>
      <c r="G32" s="37">
        <v>360</v>
      </c>
      <c r="H32" s="17">
        <v>41.944444444444443</v>
      </c>
      <c r="I32" s="17">
        <v>2.7767065175472427</v>
      </c>
      <c r="J32" s="17">
        <v>-0.55248618784530379</v>
      </c>
      <c r="K32" s="37">
        <v>196</v>
      </c>
      <c r="L32" s="37">
        <v>1370</v>
      </c>
      <c r="M32" s="37">
        <v>285</v>
      </c>
      <c r="N32" s="37">
        <v>580</v>
      </c>
      <c r="O32" s="37">
        <v>2235</v>
      </c>
      <c r="P32" s="17">
        <v>61.297539149888145</v>
      </c>
      <c r="Q32" s="17">
        <v>17.238719629772465</v>
      </c>
      <c r="R32" s="17">
        <v>0</v>
      </c>
      <c r="S32" s="37">
        <v>2440</v>
      </c>
    </row>
    <row r="33" spans="1:19" x14ac:dyDescent="0.3">
      <c r="A33" t="s">
        <v>25</v>
      </c>
      <c r="B33" s="37">
        <v>673</v>
      </c>
      <c r="C33" s="37">
        <v>6262</v>
      </c>
      <c r="D33" s="17">
        <v>18.111031002162942</v>
      </c>
      <c r="E33" s="17">
        <v>60.605623648161497</v>
      </c>
      <c r="F33" s="17">
        <v>21.28334534967556</v>
      </c>
      <c r="G33" s="37">
        <v>6935</v>
      </c>
      <c r="H33" s="17">
        <v>33.035328046142752</v>
      </c>
      <c r="I33" s="17">
        <v>2.4167468183275487</v>
      </c>
      <c r="J33" s="17">
        <v>0.3182409952263851</v>
      </c>
      <c r="K33" s="37">
        <v>3759</v>
      </c>
      <c r="L33" s="37">
        <v>35330</v>
      </c>
      <c r="M33" s="37">
        <v>5520</v>
      </c>
      <c r="N33" s="37">
        <v>8475</v>
      </c>
      <c r="O33" s="37">
        <v>49325</v>
      </c>
      <c r="P33" s="17">
        <v>71.403953370501767</v>
      </c>
      <c r="Q33" s="17">
        <v>17.189046404326795</v>
      </c>
      <c r="R33" s="17">
        <v>2.3127981746525617</v>
      </c>
      <c r="S33" s="37">
        <v>62111</v>
      </c>
    </row>
    <row r="34" spans="1:19" x14ac:dyDescent="0.3">
      <c r="A34" t="s">
        <v>26</v>
      </c>
      <c r="B34" s="38" t="s">
        <v>555</v>
      </c>
      <c r="C34" s="38" t="s">
        <v>555</v>
      </c>
      <c r="D34" s="17">
        <v>23.125</v>
      </c>
      <c r="E34" s="17">
        <v>60</v>
      </c>
      <c r="F34" s="17">
        <v>16.875</v>
      </c>
      <c r="G34" s="37">
        <v>160</v>
      </c>
      <c r="H34" s="17">
        <v>31.25</v>
      </c>
      <c r="I34" s="17">
        <v>1.4074595355383532</v>
      </c>
      <c r="J34" s="17">
        <v>0.62893081761006298</v>
      </c>
      <c r="K34" s="37">
        <v>85</v>
      </c>
      <c r="L34" s="37">
        <v>375</v>
      </c>
      <c r="M34" s="37">
        <v>90</v>
      </c>
      <c r="N34" s="37">
        <v>205</v>
      </c>
      <c r="O34" s="37">
        <v>670</v>
      </c>
      <c r="P34" s="17">
        <v>56.71641791044776</v>
      </c>
      <c r="Q34" s="17">
        <v>5.8937368050668546</v>
      </c>
      <c r="R34" s="17">
        <v>-4.9645390070921991</v>
      </c>
      <c r="S34" s="37">
        <v>658</v>
      </c>
    </row>
    <row r="35" spans="1:19" x14ac:dyDescent="0.3">
      <c r="A35" t="s">
        <v>27</v>
      </c>
      <c r="B35" s="37">
        <v>61</v>
      </c>
      <c r="C35" s="37">
        <v>977</v>
      </c>
      <c r="D35" s="17">
        <v>10.982658959537572</v>
      </c>
      <c r="E35" s="17">
        <v>70.134874759152211</v>
      </c>
      <c r="F35" s="17">
        <v>18.882466281310212</v>
      </c>
      <c r="G35" s="37">
        <v>1038</v>
      </c>
      <c r="H35" s="17">
        <v>39.595375722543352</v>
      </c>
      <c r="I35" s="17">
        <v>4.1649947837252226</v>
      </c>
      <c r="J35" s="17">
        <v>1.3671875</v>
      </c>
      <c r="K35" s="37">
        <v>598</v>
      </c>
      <c r="L35" s="37">
        <v>3940</v>
      </c>
      <c r="M35" s="37">
        <v>605</v>
      </c>
      <c r="N35" s="37">
        <v>1825</v>
      </c>
      <c r="O35" s="37">
        <v>6370</v>
      </c>
      <c r="P35" s="17">
        <v>60.989010989010993</v>
      </c>
      <c r="Q35" s="17">
        <v>25.559746408795441</v>
      </c>
      <c r="R35" s="17">
        <v>1.7571884984025559</v>
      </c>
      <c r="S35" s="37">
        <v>7168</v>
      </c>
    </row>
    <row r="36" spans="1:19" x14ac:dyDescent="0.3">
      <c r="A36" t="s">
        <v>28</v>
      </c>
      <c r="B36" s="37">
        <v>256</v>
      </c>
      <c r="C36" s="37">
        <v>1980</v>
      </c>
      <c r="D36" s="17">
        <v>17.218246869409658</v>
      </c>
      <c r="E36" s="17">
        <v>62.432915921288014</v>
      </c>
      <c r="F36" s="17">
        <v>20.348837209302324</v>
      </c>
      <c r="G36" s="37">
        <v>2236</v>
      </c>
      <c r="H36" s="17">
        <v>28.041144901610014</v>
      </c>
      <c r="I36" s="17">
        <v>0.94785926239932172</v>
      </c>
      <c r="J36" s="17">
        <v>2.474793767186068</v>
      </c>
      <c r="K36" s="37">
        <v>1247</v>
      </c>
      <c r="L36" s="37">
        <v>28525</v>
      </c>
      <c r="M36" s="37">
        <v>3435</v>
      </c>
      <c r="N36" s="37">
        <v>4665</v>
      </c>
      <c r="O36" s="37">
        <v>36625</v>
      </c>
      <c r="P36" s="17">
        <v>76.136518771331069</v>
      </c>
      <c r="Q36" s="17">
        <v>15.525646460364563</v>
      </c>
      <c r="R36" s="17">
        <v>4.6727636467562155</v>
      </c>
      <c r="S36" s="37">
        <v>50180</v>
      </c>
    </row>
    <row r="37" spans="1:19" x14ac:dyDescent="0.3">
      <c r="A37" t="s">
        <v>29</v>
      </c>
      <c r="B37" s="37">
        <v>188</v>
      </c>
      <c r="C37" s="37">
        <v>2915</v>
      </c>
      <c r="D37" s="17">
        <v>17.853689977441185</v>
      </c>
      <c r="E37" s="17">
        <v>66.999677731227848</v>
      </c>
      <c r="F37" s="17">
        <v>15.146632291330969</v>
      </c>
      <c r="G37" s="37">
        <v>3103</v>
      </c>
      <c r="H37" s="17">
        <v>34.933934901708028</v>
      </c>
      <c r="I37" s="17">
        <v>2.5041965265672412</v>
      </c>
      <c r="J37" s="17">
        <v>7.8179291174426684</v>
      </c>
      <c r="K37" s="37">
        <v>1767</v>
      </c>
      <c r="L37" s="37">
        <v>11450</v>
      </c>
      <c r="M37" s="37">
        <v>1595</v>
      </c>
      <c r="N37" s="37">
        <v>3720</v>
      </c>
      <c r="O37" s="37">
        <v>16765</v>
      </c>
      <c r="P37" s="17">
        <v>67.491798389501938</v>
      </c>
      <c r="Q37" s="17">
        <v>13.529763057653819</v>
      </c>
      <c r="R37" s="17">
        <v>4.4548286604361369</v>
      </c>
      <c r="S37" s="37">
        <v>20270</v>
      </c>
    </row>
    <row r="38" spans="1:19" x14ac:dyDescent="0.3">
      <c r="A38" t="s">
        <v>30</v>
      </c>
      <c r="B38" s="37">
        <v>12</v>
      </c>
      <c r="C38" s="37">
        <v>154</v>
      </c>
      <c r="D38" s="17">
        <v>13.855421686746988</v>
      </c>
      <c r="E38" s="17">
        <v>57.831325301204814</v>
      </c>
      <c r="F38" s="17">
        <v>28.313253012048197</v>
      </c>
      <c r="G38" s="37">
        <v>166</v>
      </c>
      <c r="H38" s="17">
        <v>36.144578313253014</v>
      </c>
      <c r="I38" s="17">
        <v>5.2849411015600127</v>
      </c>
      <c r="J38" s="17">
        <v>-2.3529411764705883</v>
      </c>
      <c r="K38" s="37">
        <v>89</v>
      </c>
      <c r="L38" s="37">
        <v>580</v>
      </c>
      <c r="M38" s="37">
        <v>75</v>
      </c>
      <c r="N38" s="37">
        <v>180</v>
      </c>
      <c r="O38" s="37">
        <v>835</v>
      </c>
      <c r="P38" s="17">
        <v>68.263473053892227</v>
      </c>
      <c r="Q38" s="17">
        <v>26.583890480738621</v>
      </c>
      <c r="R38" s="17">
        <v>5.6962025316455698</v>
      </c>
      <c r="S38" s="37">
        <v>884</v>
      </c>
    </row>
    <row r="39" spans="1:19" x14ac:dyDescent="0.3">
      <c r="A39" t="s">
        <v>31</v>
      </c>
      <c r="B39" s="37">
        <v>841</v>
      </c>
      <c r="C39" s="37">
        <v>7754</v>
      </c>
      <c r="D39" s="17">
        <v>25.596276905177429</v>
      </c>
      <c r="E39" s="17">
        <v>56.742292030250141</v>
      </c>
      <c r="F39" s="17">
        <v>17.661431064572426</v>
      </c>
      <c r="G39" s="37">
        <v>8595</v>
      </c>
      <c r="H39" s="17">
        <v>27.364746945898776</v>
      </c>
      <c r="I39" s="17">
        <v>3.1373765764450368</v>
      </c>
      <c r="J39" s="17">
        <v>18.60080033117152</v>
      </c>
      <c r="K39" s="37">
        <v>5041</v>
      </c>
      <c r="L39" s="37">
        <v>22000</v>
      </c>
      <c r="M39" s="37">
        <v>4200</v>
      </c>
      <c r="N39" s="37">
        <v>10500</v>
      </c>
      <c r="O39" s="37">
        <v>36700</v>
      </c>
      <c r="P39" s="17">
        <v>56.716621253405997</v>
      </c>
      <c r="Q39" s="17">
        <v>13.396360716176014</v>
      </c>
      <c r="R39" s="17">
        <v>3.4823064993655715</v>
      </c>
      <c r="S39" s="37">
        <v>40614</v>
      </c>
    </row>
    <row r="40" spans="1:19" x14ac:dyDescent="0.3">
      <c r="A40" t="s">
        <v>32</v>
      </c>
      <c r="B40" s="37">
        <v>24</v>
      </c>
      <c r="C40" s="37">
        <v>403</v>
      </c>
      <c r="D40" s="17">
        <v>12.412177985948478</v>
      </c>
      <c r="E40" s="17">
        <v>67.915690866510531</v>
      </c>
      <c r="F40" s="17">
        <v>19.672131147540984</v>
      </c>
      <c r="G40" s="37">
        <v>427</v>
      </c>
      <c r="H40" s="17">
        <v>38.641686182669787</v>
      </c>
      <c r="I40" s="17">
        <v>6.1946902654867255</v>
      </c>
      <c r="J40" s="17">
        <v>-2.7334851936218678</v>
      </c>
      <c r="K40" s="37">
        <v>212</v>
      </c>
      <c r="L40" s="37">
        <v>915</v>
      </c>
      <c r="M40" s="37">
        <v>200</v>
      </c>
      <c r="N40" s="37">
        <v>495</v>
      </c>
      <c r="O40" s="37">
        <v>1610</v>
      </c>
      <c r="P40" s="17">
        <v>57.763975155279503</v>
      </c>
      <c r="Q40" s="17">
        <v>23.357028869867982</v>
      </c>
      <c r="R40" s="17">
        <v>2.2222222222222223</v>
      </c>
      <c r="S40" s="37">
        <v>1702</v>
      </c>
    </row>
    <row r="41" spans="1:19" x14ac:dyDescent="0.3">
      <c r="A41" t="s">
        <v>33</v>
      </c>
      <c r="B41" s="37">
        <v>1293</v>
      </c>
      <c r="C41" s="37">
        <v>8189</v>
      </c>
      <c r="D41" s="17">
        <v>23.729171060957604</v>
      </c>
      <c r="E41" s="17">
        <v>55.146593545665468</v>
      </c>
      <c r="F41" s="17">
        <v>21.124235393376924</v>
      </c>
      <c r="G41" s="37">
        <v>9482</v>
      </c>
      <c r="H41" s="17">
        <v>25.711875131828727</v>
      </c>
      <c r="I41" s="17">
        <v>1.2790456123690537</v>
      </c>
      <c r="J41" s="17">
        <v>1.7054596160034325</v>
      </c>
      <c r="K41" s="37">
        <v>5471</v>
      </c>
      <c r="L41" s="37">
        <v>74490</v>
      </c>
      <c r="M41" s="37">
        <v>9305</v>
      </c>
      <c r="N41" s="37">
        <v>13930</v>
      </c>
      <c r="O41" s="37">
        <v>97725</v>
      </c>
      <c r="P41" s="17">
        <v>75.062675876183178</v>
      </c>
      <c r="Q41" s="17">
        <v>13.182317282088777</v>
      </c>
      <c r="R41" s="17">
        <v>3.0854430379746836</v>
      </c>
      <c r="S41" s="37">
        <v>133655</v>
      </c>
    </row>
    <row r="42" spans="1:19" x14ac:dyDescent="0.3">
      <c r="A42" t="s">
        <v>34</v>
      </c>
      <c r="B42" s="37">
        <v>111</v>
      </c>
      <c r="C42" s="37">
        <v>1553</v>
      </c>
      <c r="D42" s="17">
        <v>15.144230769230768</v>
      </c>
      <c r="E42" s="17">
        <v>66.225961538461547</v>
      </c>
      <c r="F42" s="17">
        <v>18.629807692307693</v>
      </c>
      <c r="G42" s="37">
        <v>1664</v>
      </c>
      <c r="H42" s="17">
        <v>36.117788461538467</v>
      </c>
      <c r="I42" s="17">
        <v>3.8600723763570564</v>
      </c>
      <c r="J42" s="17">
        <v>-1.2462908011869436</v>
      </c>
      <c r="K42" s="37">
        <v>931</v>
      </c>
      <c r="L42" s="37">
        <v>4735</v>
      </c>
      <c r="M42" s="37">
        <v>945</v>
      </c>
      <c r="N42" s="37">
        <v>2165</v>
      </c>
      <c r="O42" s="37">
        <v>7845</v>
      </c>
      <c r="P42" s="17">
        <v>61.057998725302745</v>
      </c>
      <c r="Q42" s="17">
        <v>18.198478240697781</v>
      </c>
      <c r="R42" s="17">
        <v>-0.19083969465648853</v>
      </c>
      <c r="S42" s="37">
        <v>8409</v>
      </c>
    </row>
    <row r="43" spans="1:19" x14ac:dyDescent="0.3">
      <c r="A43" t="s">
        <v>35</v>
      </c>
      <c r="B43" s="37">
        <v>162</v>
      </c>
      <c r="C43" s="37">
        <v>1792</v>
      </c>
      <c r="D43" s="17">
        <v>18.423746161719549</v>
      </c>
      <c r="E43" s="17">
        <v>60.28659160696008</v>
      </c>
      <c r="F43" s="17">
        <v>21.289662231320371</v>
      </c>
      <c r="G43" s="37">
        <v>1954</v>
      </c>
      <c r="H43" s="17">
        <v>37.615148413510745</v>
      </c>
      <c r="I43" s="17">
        <v>4.262280778291597</v>
      </c>
      <c r="J43" s="17">
        <v>-0.71138211382113814</v>
      </c>
      <c r="K43" s="37">
        <v>1037</v>
      </c>
      <c r="L43" s="37">
        <v>6130</v>
      </c>
      <c r="M43" s="37">
        <v>1080</v>
      </c>
      <c r="N43" s="37">
        <v>2260</v>
      </c>
      <c r="O43" s="37">
        <v>9470</v>
      </c>
      <c r="P43" s="17">
        <v>65.205913410770862</v>
      </c>
      <c r="Q43" s="17">
        <v>20.657010732047816</v>
      </c>
      <c r="R43" s="17">
        <v>3.5538545653362492</v>
      </c>
      <c r="S43" s="37">
        <v>10180</v>
      </c>
    </row>
    <row r="44" spans="1:19" x14ac:dyDescent="0.3">
      <c r="A44" t="s">
        <v>36</v>
      </c>
      <c r="B44" s="37">
        <v>139</v>
      </c>
      <c r="C44" s="37">
        <v>1446</v>
      </c>
      <c r="D44" s="17">
        <v>19.495268138801261</v>
      </c>
      <c r="E44" s="17">
        <v>62.208201892744476</v>
      </c>
      <c r="F44" s="17">
        <v>18.296529968454259</v>
      </c>
      <c r="G44" s="37">
        <v>1585</v>
      </c>
      <c r="H44" s="17">
        <v>28.012618296529968</v>
      </c>
      <c r="I44" s="17">
        <v>1.1002971149307195</v>
      </c>
      <c r="J44" s="17">
        <v>2.9889538661468484</v>
      </c>
      <c r="K44" s="37">
        <v>908</v>
      </c>
      <c r="L44" s="37">
        <v>15955</v>
      </c>
      <c r="M44" s="37">
        <v>2370</v>
      </c>
      <c r="N44" s="37">
        <v>3445</v>
      </c>
      <c r="O44" s="37">
        <v>21770</v>
      </c>
      <c r="P44" s="17">
        <v>71.520440973817173</v>
      </c>
      <c r="Q44" s="17">
        <v>15.112598228417514</v>
      </c>
      <c r="R44" s="17">
        <v>4.7389944671638196</v>
      </c>
      <c r="S44" s="37">
        <v>28251</v>
      </c>
    </row>
    <row r="45" spans="1:19" x14ac:dyDescent="0.3">
      <c r="A45" t="s">
        <v>37</v>
      </c>
      <c r="B45" s="37">
        <v>42</v>
      </c>
      <c r="C45" s="37">
        <v>676</v>
      </c>
      <c r="D45" s="17">
        <v>20.752089136490252</v>
      </c>
      <c r="E45" s="17">
        <v>63.509749303621163</v>
      </c>
      <c r="F45" s="17">
        <v>15.73816155988858</v>
      </c>
      <c r="G45" s="37">
        <v>718</v>
      </c>
      <c r="H45" s="17">
        <v>34.261838440111418</v>
      </c>
      <c r="I45" s="17">
        <v>4.1929455734641445</v>
      </c>
      <c r="J45" s="17">
        <v>0</v>
      </c>
      <c r="K45" s="37">
        <v>385</v>
      </c>
      <c r="L45" s="37">
        <v>2400</v>
      </c>
      <c r="M45" s="37">
        <v>445</v>
      </c>
      <c r="N45" s="37">
        <v>890</v>
      </c>
      <c r="O45" s="37">
        <v>3735</v>
      </c>
      <c r="P45" s="17">
        <v>64.926372155287808</v>
      </c>
      <c r="Q45" s="17">
        <v>21.811492641906096</v>
      </c>
      <c r="R45" s="17">
        <v>1.6326530612244898</v>
      </c>
      <c r="S45" s="37">
        <v>3967</v>
      </c>
    </row>
    <row r="46" spans="1:19" x14ac:dyDescent="0.3">
      <c r="A46" t="s">
        <v>38</v>
      </c>
      <c r="B46" s="37">
        <v>176</v>
      </c>
      <c r="C46" s="37">
        <v>1910</v>
      </c>
      <c r="D46" s="17">
        <v>16.63470757430489</v>
      </c>
      <c r="E46" s="17">
        <v>65.675934803451582</v>
      </c>
      <c r="F46" s="17">
        <v>17.689357622243527</v>
      </c>
      <c r="G46" s="37">
        <v>2086</v>
      </c>
      <c r="H46" s="17">
        <v>33.029721955896449</v>
      </c>
      <c r="I46" s="17">
        <v>1.5069314512342245</v>
      </c>
      <c r="J46" s="17">
        <v>7.139188495120699</v>
      </c>
      <c r="K46" s="37">
        <v>1193</v>
      </c>
      <c r="L46" s="37">
        <v>16330</v>
      </c>
      <c r="M46" s="37">
        <v>2260</v>
      </c>
      <c r="N46" s="37">
        <v>4065</v>
      </c>
      <c r="O46" s="37">
        <v>22655</v>
      </c>
      <c r="P46" s="17">
        <v>70.558375634517773</v>
      </c>
      <c r="Q46" s="17">
        <v>16.36602685892203</v>
      </c>
      <c r="R46" s="17">
        <v>4.0891339306225589</v>
      </c>
      <c r="S46" s="37">
        <v>29373</v>
      </c>
    </row>
    <row r="47" spans="1:19" x14ac:dyDescent="0.3">
      <c r="A47" t="s">
        <v>39</v>
      </c>
      <c r="B47" s="37">
        <v>31</v>
      </c>
      <c r="C47" s="37">
        <v>253</v>
      </c>
      <c r="D47" s="17">
        <v>9.1549295774647899</v>
      </c>
      <c r="E47" s="17">
        <v>60.915492957746473</v>
      </c>
      <c r="F47" s="17">
        <v>29.929577464788732</v>
      </c>
      <c r="G47" s="37">
        <v>284</v>
      </c>
      <c r="H47" s="17">
        <v>43.309859154929576</v>
      </c>
      <c r="I47" s="17">
        <v>2.292541168873103</v>
      </c>
      <c r="J47" s="17">
        <v>-7.18954248366013</v>
      </c>
      <c r="K47" s="37">
        <v>134</v>
      </c>
      <c r="L47" s="37">
        <v>1805</v>
      </c>
      <c r="M47" s="37">
        <v>310</v>
      </c>
      <c r="N47" s="37">
        <v>695</v>
      </c>
      <c r="O47" s="37">
        <v>2810</v>
      </c>
      <c r="P47" s="17">
        <v>62.633451957295371</v>
      </c>
      <c r="Q47" s="17">
        <v>22.683241846948661</v>
      </c>
      <c r="R47" s="17">
        <v>1.9963702359346642</v>
      </c>
      <c r="S47" s="37">
        <v>3128</v>
      </c>
    </row>
    <row r="48" spans="1:19" x14ac:dyDescent="0.3">
      <c r="A48" t="s">
        <v>40</v>
      </c>
      <c r="B48" s="37">
        <v>81</v>
      </c>
      <c r="C48" s="37">
        <v>1037</v>
      </c>
      <c r="D48" s="17">
        <v>15.47406082289803</v>
      </c>
      <c r="E48" s="17">
        <v>61.001788908765654</v>
      </c>
      <c r="F48" s="17">
        <v>23.524150268336314</v>
      </c>
      <c r="G48" s="37">
        <v>1118</v>
      </c>
      <c r="H48" s="17">
        <v>37.388193202146688</v>
      </c>
      <c r="I48" s="17">
        <v>4.8861500808531098</v>
      </c>
      <c r="J48" s="17">
        <v>0.35906642728904847</v>
      </c>
      <c r="K48" s="37">
        <v>590</v>
      </c>
      <c r="L48" s="37">
        <v>3165</v>
      </c>
      <c r="M48" s="37">
        <v>555</v>
      </c>
      <c r="N48" s="37">
        <v>1055</v>
      </c>
      <c r="O48" s="37">
        <v>4775</v>
      </c>
      <c r="P48" s="17">
        <v>65.445026178010465</v>
      </c>
      <c r="Q48" s="17">
        <v>20.868843144967439</v>
      </c>
      <c r="R48" s="17">
        <v>0</v>
      </c>
      <c r="S48" s="37">
        <v>5216</v>
      </c>
    </row>
    <row r="49" spans="1:19" x14ac:dyDescent="0.3">
      <c r="A49" t="s">
        <v>41</v>
      </c>
      <c r="B49" s="37">
        <v>31</v>
      </c>
      <c r="C49" s="37">
        <v>375</v>
      </c>
      <c r="D49" s="17">
        <v>12.068965517241379</v>
      </c>
      <c r="E49" s="17">
        <v>67.241379310344826</v>
      </c>
      <c r="F49" s="17">
        <v>20.689655172413794</v>
      </c>
      <c r="G49" s="37">
        <v>406</v>
      </c>
      <c r="H49" s="17">
        <v>40.39408866995074</v>
      </c>
      <c r="I49" s="17">
        <v>2.4963108706345305</v>
      </c>
      <c r="J49" s="17">
        <v>-1.932367149758454</v>
      </c>
      <c r="K49" s="37">
        <v>223</v>
      </c>
      <c r="L49" s="37">
        <v>2555</v>
      </c>
      <c r="M49" s="37">
        <v>445</v>
      </c>
      <c r="N49" s="37">
        <v>875</v>
      </c>
      <c r="O49" s="37">
        <v>3875</v>
      </c>
      <c r="P49" s="17">
        <v>66.322580645161295</v>
      </c>
      <c r="Q49" s="17">
        <v>23.82562715199213</v>
      </c>
      <c r="R49" s="17">
        <v>1.1749347258485638</v>
      </c>
      <c r="S49" s="37">
        <v>4477</v>
      </c>
    </row>
    <row r="50" spans="1:19" x14ac:dyDescent="0.3">
      <c r="A50" t="s">
        <v>42</v>
      </c>
      <c r="B50" s="37">
        <v>29</v>
      </c>
      <c r="C50" s="37">
        <v>399</v>
      </c>
      <c r="D50" s="17">
        <v>12.149532710280374</v>
      </c>
      <c r="E50" s="17">
        <v>67.757009345794401</v>
      </c>
      <c r="F50" s="17">
        <v>20.093457943925234</v>
      </c>
      <c r="G50" s="37">
        <v>428</v>
      </c>
      <c r="H50" s="17">
        <v>35.981308411214954</v>
      </c>
      <c r="I50" s="17">
        <v>1.8359643102264926</v>
      </c>
      <c r="J50" s="17">
        <v>0</v>
      </c>
      <c r="K50" s="37">
        <v>245</v>
      </c>
      <c r="L50" s="37">
        <v>3560</v>
      </c>
      <c r="M50" s="37">
        <v>440</v>
      </c>
      <c r="N50" s="37">
        <v>670</v>
      </c>
      <c r="O50" s="37">
        <v>4670</v>
      </c>
      <c r="P50" s="17">
        <v>73.340471092077081</v>
      </c>
      <c r="Q50" s="17">
        <v>20.032601235415235</v>
      </c>
      <c r="R50" s="17">
        <v>2.4122807017543857</v>
      </c>
      <c r="S50" s="37">
        <v>5966</v>
      </c>
    </row>
    <row r="51" spans="1:19" x14ac:dyDescent="0.3">
      <c r="A51" t="s">
        <v>43</v>
      </c>
      <c r="B51" s="37">
        <v>95</v>
      </c>
      <c r="C51" s="37">
        <v>1249</v>
      </c>
      <c r="D51" s="17">
        <v>21.279761904761905</v>
      </c>
      <c r="E51" s="17">
        <v>59.00297619047619</v>
      </c>
      <c r="F51" s="17">
        <v>19.717261904761905</v>
      </c>
      <c r="G51" s="37">
        <v>1344</v>
      </c>
      <c r="H51" s="17">
        <v>35.119047619047613</v>
      </c>
      <c r="I51" s="17">
        <v>4.945904173106646</v>
      </c>
      <c r="J51" s="17">
        <v>-1.2490815576781777</v>
      </c>
      <c r="K51" s="37">
        <v>763</v>
      </c>
      <c r="L51" s="37">
        <v>3815</v>
      </c>
      <c r="M51" s="37">
        <v>730</v>
      </c>
      <c r="N51" s="37">
        <v>1500</v>
      </c>
      <c r="O51" s="37">
        <v>6045</v>
      </c>
      <c r="P51" s="17">
        <v>64.185277088502886</v>
      </c>
      <c r="Q51" s="17">
        <v>22.245528814307793</v>
      </c>
      <c r="R51" s="17">
        <v>-0.73891625615763545</v>
      </c>
      <c r="S51" s="37">
        <v>6599</v>
      </c>
    </row>
    <row r="52" spans="1:19" x14ac:dyDescent="0.3">
      <c r="A52" t="s">
        <v>44</v>
      </c>
      <c r="B52" s="37">
        <v>2585</v>
      </c>
      <c r="C52" s="37">
        <v>16215</v>
      </c>
      <c r="D52" s="17">
        <v>19.74468085106383</v>
      </c>
      <c r="E52" s="17">
        <v>57.771276595744681</v>
      </c>
      <c r="F52" s="17">
        <v>22.48404255319149</v>
      </c>
      <c r="G52" s="37">
        <v>18800</v>
      </c>
      <c r="H52" s="17">
        <v>27.478723404255316</v>
      </c>
      <c r="I52" s="17">
        <v>2.5582721321157047</v>
      </c>
      <c r="J52" s="17">
        <v>-0.10626992561105207</v>
      </c>
      <c r="K52" s="37">
        <v>11066</v>
      </c>
      <c r="L52" s="37">
        <v>69880</v>
      </c>
      <c r="M52" s="37">
        <v>10085</v>
      </c>
      <c r="N52" s="37">
        <v>19650</v>
      </c>
      <c r="O52" s="37">
        <v>99615</v>
      </c>
      <c r="P52" s="17">
        <v>68.232695879134667</v>
      </c>
      <c r="Q52" s="17">
        <v>13.555440342590741</v>
      </c>
      <c r="R52" s="17">
        <v>1.4926133469179825</v>
      </c>
      <c r="S52" s="37">
        <v>122537</v>
      </c>
    </row>
    <row r="53" spans="1:19" x14ac:dyDescent="0.3">
      <c r="A53" t="s">
        <v>45</v>
      </c>
      <c r="B53" s="37">
        <v>61</v>
      </c>
      <c r="C53" s="37">
        <v>789</v>
      </c>
      <c r="D53" s="17">
        <v>13.294117647058822</v>
      </c>
      <c r="E53" s="17">
        <v>64.235294117647058</v>
      </c>
      <c r="F53" s="17">
        <v>22.470588235294116</v>
      </c>
      <c r="G53" s="37">
        <v>850</v>
      </c>
      <c r="H53" s="17">
        <v>37.294117647058819</v>
      </c>
      <c r="I53" s="17">
        <v>4.0704913322478689</v>
      </c>
      <c r="J53" s="17">
        <v>-0.7009345794392523</v>
      </c>
      <c r="K53" s="37">
        <v>442</v>
      </c>
      <c r="L53" s="37">
        <v>2750</v>
      </c>
      <c r="M53" s="37">
        <v>465</v>
      </c>
      <c r="N53" s="37">
        <v>1115</v>
      </c>
      <c r="O53" s="37">
        <v>4330</v>
      </c>
      <c r="P53" s="17">
        <v>62.586605080831404</v>
      </c>
      <c r="Q53" s="17">
        <v>20.735561727803852</v>
      </c>
      <c r="R53" s="17">
        <v>0.81490104772991845</v>
      </c>
      <c r="S53" s="37">
        <v>4526</v>
      </c>
    </row>
    <row r="54" spans="1:19" x14ac:dyDescent="0.3">
      <c r="A54" t="s">
        <v>46</v>
      </c>
      <c r="B54" s="37">
        <v>60</v>
      </c>
      <c r="C54" s="37">
        <v>715</v>
      </c>
      <c r="D54" s="17">
        <v>14.709677419354838</v>
      </c>
      <c r="E54" s="17">
        <v>60.645161290322577</v>
      </c>
      <c r="F54" s="17">
        <v>24.64516129032258</v>
      </c>
      <c r="G54" s="37">
        <v>775</v>
      </c>
      <c r="H54" s="17">
        <v>34.70967741935484</v>
      </c>
      <c r="I54" s="17">
        <v>5.5219095119344495</v>
      </c>
      <c r="J54" s="17">
        <v>52.55905511811023</v>
      </c>
      <c r="K54" s="37">
        <v>408</v>
      </c>
      <c r="L54" s="37">
        <v>1680</v>
      </c>
      <c r="M54" s="37">
        <v>300</v>
      </c>
      <c r="N54" s="37">
        <v>625</v>
      </c>
      <c r="O54" s="37">
        <v>2605</v>
      </c>
      <c r="P54" s="17">
        <v>62.763915547024951</v>
      </c>
      <c r="Q54" s="17">
        <v>18.560741004631279</v>
      </c>
      <c r="R54" s="17">
        <v>11.563169164882227</v>
      </c>
      <c r="S54" s="37">
        <v>2702</v>
      </c>
    </row>
    <row r="55" spans="1:19" x14ac:dyDescent="0.3">
      <c r="A55" t="s">
        <v>47</v>
      </c>
      <c r="B55" s="37">
        <v>365</v>
      </c>
      <c r="C55" s="37">
        <v>4837</v>
      </c>
      <c r="D55" s="17">
        <v>17.839292579777009</v>
      </c>
      <c r="E55" s="17">
        <v>63.437139561707035</v>
      </c>
      <c r="F55" s="17">
        <v>18.723567858515956</v>
      </c>
      <c r="G55" s="37">
        <v>5202</v>
      </c>
      <c r="H55" s="17">
        <v>31.46866589773164</v>
      </c>
      <c r="I55" s="17">
        <v>5.6957035869136776</v>
      </c>
      <c r="J55" s="17">
        <v>-0.61138708444784107</v>
      </c>
      <c r="K55" s="37">
        <v>2966</v>
      </c>
      <c r="L55" s="37">
        <v>12275</v>
      </c>
      <c r="M55" s="37">
        <v>2180</v>
      </c>
      <c r="N55" s="37">
        <v>4235</v>
      </c>
      <c r="O55" s="37">
        <v>18690</v>
      </c>
      <c r="P55" s="17">
        <v>64.499732477260565</v>
      </c>
      <c r="Q55" s="17">
        <v>20.463802391275784</v>
      </c>
      <c r="R55" s="17">
        <v>0.97244732576985426</v>
      </c>
      <c r="S55" s="37">
        <v>21028</v>
      </c>
    </row>
    <row r="56" spans="1:19" x14ac:dyDescent="0.3">
      <c r="A56" t="s">
        <v>48</v>
      </c>
      <c r="B56" s="37">
        <v>198</v>
      </c>
      <c r="C56" s="37">
        <v>2692</v>
      </c>
      <c r="D56" s="17">
        <v>25.536332179930799</v>
      </c>
      <c r="E56" s="17">
        <v>60.103806228373699</v>
      </c>
      <c r="F56" s="17">
        <v>14.359861591695502</v>
      </c>
      <c r="G56" s="37">
        <v>2890</v>
      </c>
      <c r="H56" s="17">
        <v>25.570934256055359</v>
      </c>
      <c r="I56" s="17">
        <v>2.0535339970014141</v>
      </c>
      <c r="J56" s="17">
        <v>1.5460295151089247</v>
      </c>
      <c r="K56" s="37">
        <v>1738</v>
      </c>
      <c r="L56" s="37">
        <v>13975</v>
      </c>
      <c r="M56" s="37">
        <v>2305</v>
      </c>
      <c r="N56" s="37">
        <v>4910</v>
      </c>
      <c r="O56" s="37">
        <v>21190</v>
      </c>
      <c r="P56" s="17">
        <v>63.780084945729122</v>
      </c>
      <c r="Q56" s="17">
        <v>15.05688076002075</v>
      </c>
      <c r="R56" s="17">
        <v>2.2436670687575391</v>
      </c>
      <c r="S56" s="37">
        <v>26237</v>
      </c>
    </row>
    <row r="57" spans="1:19" x14ac:dyDescent="0.3">
      <c r="A57" t="s">
        <v>49</v>
      </c>
      <c r="B57" s="37">
        <v>52</v>
      </c>
      <c r="C57" s="37">
        <v>583</v>
      </c>
      <c r="D57" s="17">
        <v>15.433070866141732</v>
      </c>
      <c r="E57" s="17">
        <v>57.322834645669296</v>
      </c>
      <c r="F57" s="17">
        <v>27.244094488188974</v>
      </c>
      <c r="G57" s="37">
        <v>635</v>
      </c>
      <c r="H57" s="17">
        <v>36.69291338582677</v>
      </c>
      <c r="I57" s="17">
        <v>6.0047281323877071</v>
      </c>
      <c r="J57" s="17">
        <v>-2.3076923076923079</v>
      </c>
      <c r="K57" s="37">
        <v>355</v>
      </c>
      <c r="L57" s="37">
        <v>1715</v>
      </c>
      <c r="M57" s="37">
        <v>325</v>
      </c>
      <c r="N57" s="37">
        <v>550</v>
      </c>
      <c r="O57" s="37">
        <v>2590</v>
      </c>
      <c r="P57" s="17">
        <v>66.795366795366789</v>
      </c>
      <c r="Q57" s="17">
        <v>24.491725768321512</v>
      </c>
      <c r="R57" s="17">
        <v>0.97465886939571145</v>
      </c>
      <c r="S57" s="37">
        <v>2814</v>
      </c>
    </row>
    <row r="58" spans="1:19" x14ac:dyDescent="0.3">
      <c r="A58" t="s">
        <v>50</v>
      </c>
      <c r="B58" s="37" t="s">
        <v>555</v>
      </c>
      <c r="C58" s="37" t="s">
        <v>555</v>
      </c>
      <c r="D58" s="17" t="s">
        <v>555</v>
      </c>
      <c r="E58" s="17">
        <v>48.888888888888886</v>
      </c>
      <c r="F58" s="17" t="s">
        <v>555</v>
      </c>
      <c r="G58" s="37">
        <v>45</v>
      </c>
      <c r="H58" s="17">
        <v>46.666666666666664</v>
      </c>
      <c r="I58" s="17">
        <v>1.1138613861386137</v>
      </c>
      <c r="J58" s="17">
        <v>0</v>
      </c>
      <c r="K58" s="37">
        <v>25</v>
      </c>
      <c r="L58" s="37">
        <v>375</v>
      </c>
      <c r="M58" s="37">
        <v>65</v>
      </c>
      <c r="N58" s="37">
        <v>110</v>
      </c>
      <c r="O58" s="37">
        <v>550</v>
      </c>
      <c r="P58" s="17">
        <v>65.454545454545453</v>
      </c>
      <c r="Q58" s="17">
        <v>13.613861386138614</v>
      </c>
      <c r="R58" s="17">
        <v>-2.6548672566371683</v>
      </c>
      <c r="S58" s="37">
        <v>596</v>
      </c>
    </row>
    <row r="59" spans="1:19" x14ac:dyDescent="0.3">
      <c r="A59" t="s">
        <v>51</v>
      </c>
      <c r="B59" s="37">
        <v>46</v>
      </c>
      <c r="C59" s="37">
        <v>808</v>
      </c>
      <c r="D59" s="17">
        <v>21.896955503512881</v>
      </c>
      <c r="E59" s="17">
        <v>62.412177985948482</v>
      </c>
      <c r="F59" s="17">
        <v>15.690866510538642</v>
      </c>
      <c r="G59" s="37">
        <v>854</v>
      </c>
      <c r="H59" s="17">
        <v>28.337236533957842</v>
      </c>
      <c r="I59" s="17">
        <v>1.4954645746506496</v>
      </c>
      <c r="J59" s="17">
        <v>0.58892815076560656</v>
      </c>
      <c r="K59" s="37">
        <v>459</v>
      </c>
      <c r="L59" s="37">
        <v>5920</v>
      </c>
      <c r="M59" s="37">
        <v>1120</v>
      </c>
      <c r="N59" s="37">
        <v>1920</v>
      </c>
      <c r="O59" s="37">
        <v>8960</v>
      </c>
      <c r="P59" s="17">
        <v>64.899553571428569</v>
      </c>
      <c r="Q59" s="17">
        <v>15.690120127482226</v>
      </c>
      <c r="R59" s="17">
        <v>3.1663788140472078</v>
      </c>
      <c r="S59" s="37">
        <v>11119</v>
      </c>
    </row>
    <row r="60" spans="1:19" x14ac:dyDescent="0.3">
      <c r="A60" t="s">
        <v>52</v>
      </c>
      <c r="B60" s="37">
        <v>46</v>
      </c>
      <c r="C60" s="37">
        <v>823</v>
      </c>
      <c r="D60" s="17">
        <v>12.31300345224396</v>
      </c>
      <c r="E60" s="17">
        <v>67.77905638665132</v>
      </c>
      <c r="F60" s="17">
        <v>19.907940161104719</v>
      </c>
      <c r="G60" s="37">
        <v>869</v>
      </c>
      <c r="H60" s="17">
        <v>34.407364787111625</v>
      </c>
      <c r="I60" s="17">
        <v>4.4877091510018587</v>
      </c>
      <c r="J60" s="17">
        <v>2.5974025974025974</v>
      </c>
      <c r="K60" s="37">
        <v>475</v>
      </c>
      <c r="L60" s="37">
        <v>3515</v>
      </c>
      <c r="M60" s="37">
        <v>620</v>
      </c>
      <c r="N60" s="37">
        <v>1305</v>
      </c>
      <c r="O60" s="37">
        <v>5440</v>
      </c>
      <c r="P60" s="17">
        <v>65.349264705882348</v>
      </c>
      <c r="Q60" s="17">
        <v>28.093369138607727</v>
      </c>
      <c r="R60" s="17">
        <v>1.021355617455896</v>
      </c>
      <c r="S60" s="37">
        <v>6074</v>
      </c>
    </row>
    <row r="61" spans="1:19" x14ac:dyDescent="0.3">
      <c r="A61" t="s">
        <v>53</v>
      </c>
      <c r="B61" s="37">
        <v>90</v>
      </c>
      <c r="C61" s="37">
        <v>1029</v>
      </c>
      <c r="D61" s="17">
        <v>16.890080428954423</v>
      </c>
      <c r="E61" s="17">
        <v>60.768543342269886</v>
      </c>
      <c r="F61" s="17">
        <v>22.34137622877569</v>
      </c>
      <c r="G61" s="37">
        <v>1119</v>
      </c>
      <c r="H61" s="17">
        <v>38.695263628239502</v>
      </c>
      <c r="I61" s="17">
        <v>4.9277787563854147</v>
      </c>
      <c r="J61" s="17">
        <v>-0.53333333333333333</v>
      </c>
      <c r="K61" s="37">
        <v>604</v>
      </c>
      <c r="L61" s="37">
        <v>3435</v>
      </c>
      <c r="M61" s="37">
        <v>655</v>
      </c>
      <c r="N61" s="37">
        <v>1215</v>
      </c>
      <c r="O61" s="37">
        <v>5305</v>
      </c>
      <c r="P61" s="17">
        <v>63.99622997172478</v>
      </c>
      <c r="Q61" s="17">
        <v>23.361810815571605</v>
      </c>
      <c r="R61" s="17">
        <v>4.5320197044334973</v>
      </c>
      <c r="S61" s="37">
        <v>5611</v>
      </c>
    </row>
    <row r="62" spans="1:19" x14ac:dyDescent="0.3">
      <c r="A62" t="s">
        <v>54</v>
      </c>
      <c r="B62" s="37">
        <v>38</v>
      </c>
      <c r="C62" s="37">
        <v>414</v>
      </c>
      <c r="D62" s="17">
        <v>18.584070796460178</v>
      </c>
      <c r="E62" s="17">
        <v>57.964601769911503</v>
      </c>
      <c r="F62" s="17">
        <v>23.451327433628318</v>
      </c>
      <c r="G62" s="37">
        <v>452</v>
      </c>
      <c r="H62" s="17">
        <v>38.053097345132741</v>
      </c>
      <c r="I62" s="17">
        <v>4.1902289793269674</v>
      </c>
      <c r="J62" s="17">
        <v>-1.3100436681222707</v>
      </c>
      <c r="K62" s="37">
        <v>254</v>
      </c>
      <c r="L62" s="37">
        <v>1550</v>
      </c>
      <c r="M62" s="37">
        <v>245</v>
      </c>
      <c r="N62" s="37">
        <v>460</v>
      </c>
      <c r="O62" s="37">
        <v>2255</v>
      </c>
      <c r="P62" s="17">
        <v>67.849223946784917</v>
      </c>
      <c r="Q62" s="17">
        <v>20.904792806155559</v>
      </c>
      <c r="R62" s="17">
        <v>-3.8379530916844353</v>
      </c>
      <c r="S62" s="37">
        <v>2437</v>
      </c>
    </row>
    <row r="63" spans="1:19" x14ac:dyDescent="0.3">
      <c r="A63" t="s">
        <v>55</v>
      </c>
      <c r="B63" s="37">
        <v>62</v>
      </c>
      <c r="C63" s="37">
        <v>652</v>
      </c>
      <c r="D63" s="17">
        <v>9.1036414565826327</v>
      </c>
      <c r="E63" s="17">
        <v>66.806722689075627</v>
      </c>
      <c r="F63" s="17">
        <v>24.089635854341736</v>
      </c>
      <c r="G63" s="37">
        <v>714</v>
      </c>
      <c r="H63" s="17">
        <v>41.876750700280112</v>
      </c>
      <c r="I63" s="17">
        <v>2.9379089001357857</v>
      </c>
      <c r="J63" s="17">
        <v>-0.83333333333333337</v>
      </c>
      <c r="K63" s="37">
        <v>398</v>
      </c>
      <c r="L63" s="37">
        <v>5980</v>
      </c>
      <c r="M63" s="37">
        <v>750</v>
      </c>
      <c r="N63" s="37">
        <v>1355</v>
      </c>
      <c r="O63" s="37">
        <v>8085</v>
      </c>
      <c r="P63" s="17">
        <v>72.294372294372295</v>
      </c>
      <c r="Q63" s="17">
        <v>33.267497839772872</v>
      </c>
      <c r="R63" s="17">
        <v>3.0592734225621414</v>
      </c>
      <c r="S63" s="37">
        <v>9740</v>
      </c>
    </row>
    <row r="64" spans="1:19" x14ac:dyDescent="0.3">
      <c r="A64" t="s">
        <v>56</v>
      </c>
      <c r="B64" s="37">
        <v>162</v>
      </c>
      <c r="C64" s="37">
        <v>840</v>
      </c>
      <c r="D64" s="17">
        <v>19.161676646706589</v>
      </c>
      <c r="E64" s="17">
        <v>56.387225548902201</v>
      </c>
      <c r="F64" s="17">
        <v>24.451097804391217</v>
      </c>
      <c r="G64" s="37">
        <v>1002</v>
      </c>
      <c r="H64" s="17">
        <v>29.241516966067866</v>
      </c>
      <c r="I64" s="17">
        <v>0.90503459363766092</v>
      </c>
      <c r="J64" s="17">
        <v>0.3003003003003003</v>
      </c>
      <c r="K64" s="37">
        <v>556</v>
      </c>
      <c r="L64" s="37">
        <v>17180</v>
      </c>
      <c r="M64" s="37">
        <v>1810</v>
      </c>
      <c r="N64" s="37">
        <v>2315</v>
      </c>
      <c r="O64" s="37">
        <v>21305</v>
      </c>
      <c r="P64" s="17">
        <v>79.065946960807324</v>
      </c>
      <c r="Q64" s="17">
        <v>19.243275466517332</v>
      </c>
      <c r="R64" s="17">
        <v>3.0970239535446407</v>
      </c>
      <c r="S64" s="37">
        <v>29414</v>
      </c>
    </row>
    <row r="65" spans="1:19" x14ac:dyDescent="0.3">
      <c r="A65" t="s">
        <v>57</v>
      </c>
      <c r="B65" s="37">
        <v>190</v>
      </c>
      <c r="C65" s="37">
        <v>3150</v>
      </c>
      <c r="D65" s="17">
        <v>13.802395209580839</v>
      </c>
      <c r="E65" s="17">
        <v>70.419161676646695</v>
      </c>
      <c r="F65" s="17">
        <v>15.778443113772456</v>
      </c>
      <c r="G65" s="37">
        <v>3340</v>
      </c>
      <c r="H65" s="17">
        <v>34.101796407185631</v>
      </c>
      <c r="I65" s="17">
        <v>3.4609964353809168</v>
      </c>
      <c r="J65" s="17">
        <v>-0.65437239738251041</v>
      </c>
      <c r="K65" s="37">
        <v>1933</v>
      </c>
      <c r="L65" s="37">
        <v>14575</v>
      </c>
      <c r="M65" s="37">
        <v>2220</v>
      </c>
      <c r="N65" s="37">
        <v>5065</v>
      </c>
      <c r="O65" s="37">
        <v>21860</v>
      </c>
      <c r="P65" s="17">
        <v>66.171088746569069</v>
      </c>
      <c r="Q65" s="17">
        <v>22.651910801624801</v>
      </c>
      <c r="R65" s="17">
        <v>0.73732718894009219</v>
      </c>
      <c r="S65" s="37">
        <v>26442</v>
      </c>
    </row>
    <row r="66" spans="1:19" x14ac:dyDescent="0.3">
      <c r="A66" t="s">
        <v>58</v>
      </c>
      <c r="B66" s="37">
        <v>196</v>
      </c>
      <c r="C66" s="37">
        <v>688</v>
      </c>
      <c r="D66" s="17">
        <v>13.009049773755658</v>
      </c>
      <c r="E66" s="17">
        <v>54.298642533936651</v>
      </c>
      <c r="F66" s="17">
        <v>32.692307692307693</v>
      </c>
      <c r="G66" s="37">
        <v>884</v>
      </c>
      <c r="H66" s="17">
        <v>27.714932126696834</v>
      </c>
      <c r="I66" s="17">
        <v>0.41612140954066601</v>
      </c>
      <c r="J66" s="17">
        <v>1.4925373134328357</v>
      </c>
      <c r="K66" s="37">
        <v>471</v>
      </c>
      <c r="L66" s="37">
        <v>20060</v>
      </c>
      <c r="M66" s="37">
        <v>2300</v>
      </c>
      <c r="N66" s="37">
        <v>2475</v>
      </c>
      <c r="O66" s="37">
        <v>24835</v>
      </c>
      <c r="P66" s="17">
        <v>79.806724380914034</v>
      </c>
      <c r="Q66" s="17">
        <v>11.690469689980135</v>
      </c>
      <c r="R66" s="17">
        <v>-3.0072251513376296</v>
      </c>
      <c r="S66" s="37">
        <v>35039</v>
      </c>
    </row>
    <row r="67" spans="1:19" x14ac:dyDescent="0.3">
      <c r="A67" t="s">
        <v>59</v>
      </c>
      <c r="B67" s="37">
        <v>58</v>
      </c>
      <c r="C67" s="37">
        <v>839</v>
      </c>
      <c r="D67" s="17">
        <v>13.600891861761427</v>
      </c>
      <c r="E67" s="17">
        <v>68.338907469342246</v>
      </c>
      <c r="F67" s="17">
        <v>18.060200668896321</v>
      </c>
      <c r="G67" s="37">
        <v>897</v>
      </c>
      <c r="H67" s="17">
        <v>34.113712374581937</v>
      </c>
      <c r="I67" s="17">
        <v>4.0204383487965583</v>
      </c>
      <c r="J67" s="17">
        <v>20.56451612903226</v>
      </c>
      <c r="K67" s="37">
        <v>541</v>
      </c>
      <c r="L67" s="37">
        <v>3970</v>
      </c>
      <c r="M67" s="37">
        <v>555</v>
      </c>
      <c r="N67" s="37">
        <v>1345</v>
      </c>
      <c r="O67" s="37">
        <v>5870</v>
      </c>
      <c r="P67" s="17">
        <v>66.78023850085178</v>
      </c>
      <c r="Q67" s="17">
        <v>26.309891981533774</v>
      </c>
      <c r="R67" s="17">
        <v>3.4361233480176208</v>
      </c>
      <c r="S67" s="37">
        <v>6672</v>
      </c>
    </row>
    <row r="68" spans="1:19" x14ac:dyDescent="0.3">
      <c r="A68" t="s">
        <v>60</v>
      </c>
      <c r="B68" s="37">
        <v>3010</v>
      </c>
      <c r="C68" s="37">
        <v>24062</v>
      </c>
      <c r="D68" s="17">
        <v>16.825502364066196</v>
      </c>
      <c r="E68" s="17">
        <v>60.745419621749406</v>
      </c>
      <c r="F68" s="17">
        <v>22.429078014184398</v>
      </c>
      <c r="G68" s="37">
        <v>27072</v>
      </c>
      <c r="H68" s="17">
        <v>29.946069739952719</v>
      </c>
      <c r="I68" s="17">
        <v>2.6789054011530218</v>
      </c>
      <c r="J68" s="17">
        <v>1.41224948492227</v>
      </c>
      <c r="K68" s="37">
        <v>15887</v>
      </c>
      <c r="L68" s="37">
        <v>90935</v>
      </c>
      <c r="M68" s="37">
        <v>13395</v>
      </c>
      <c r="N68" s="37">
        <v>22785</v>
      </c>
      <c r="O68" s="37">
        <v>127115</v>
      </c>
      <c r="P68" s="17">
        <v>71.09703811509263</v>
      </c>
      <c r="Q68" s="17">
        <v>12.578644358287763</v>
      </c>
      <c r="R68" s="17">
        <v>2.5906944836770105</v>
      </c>
      <c r="S68" s="37">
        <v>160461</v>
      </c>
    </row>
    <row r="69" spans="1:19" x14ac:dyDescent="0.3">
      <c r="A69" t="s">
        <v>61</v>
      </c>
      <c r="B69" s="37">
        <v>65</v>
      </c>
      <c r="C69" s="37">
        <v>571</v>
      </c>
      <c r="D69" s="17">
        <v>10.062893081761008</v>
      </c>
      <c r="E69" s="17">
        <v>67.610062893081761</v>
      </c>
      <c r="F69" s="17">
        <v>22.327044025157232</v>
      </c>
      <c r="G69" s="37">
        <v>636</v>
      </c>
      <c r="H69" s="17">
        <v>42.452830188679243</v>
      </c>
      <c r="I69" s="17">
        <v>2.1632653061224487</v>
      </c>
      <c r="J69" s="17">
        <v>-0.15698587127158556</v>
      </c>
      <c r="K69" s="37">
        <v>331</v>
      </c>
      <c r="L69" s="37">
        <v>6130</v>
      </c>
      <c r="M69" s="37">
        <v>690</v>
      </c>
      <c r="N69" s="37">
        <v>1460</v>
      </c>
      <c r="O69" s="37">
        <v>8280</v>
      </c>
      <c r="P69" s="17">
        <v>71.25603864734299</v>
      </c>
      <c r="Q69" s="17">
        <v>28.163265306122447</v>
      </c>
      <c r="R69" s="17">
        <v>4.0201005025125625</v>
      </c>
      <c r="S69" s="37">
        <v>10106</v>
      </c>
    </row>
    <row r="70" spans="1:19" x14ac:dyDescent="0.3">
      <c r="A70" t="s">
        <v>62</v>
      </c>
      <c r="B70" s="38" t="s">
        <v>555</v>
      </c>
      <c r="C70" s="38" t="s">
        <v>555</v>
      </c>
      <c r="D70" s="17" t="s">
        <v>555</v>
      </c>
      <c r="E70" s="17">
        <v>75.757575757575751</v>
      </c>
      <c r="F70" s="17" t="s">
        <v>555</v>
      </c>
      <c r="G70" s="37">
        <v>99</v>
      </c>
      <c r="H70" s="17">
        <v>31.313131313131315</v>
      </c>
      <c r="I70" s="17">
        <v>3.230016313213703</v>
      </c>
      <c r="J70" s="17">
        <v>7.608695652173914</v>
      </c>
      <c r="K70" s="37">
        <v>49</v>
      </c>
      <c r="L70" s="37">
        <v>445</v>
      </c>
      <c r="M70" s="37">
        <v>90</v>
      </c>
      <c r="N70" s="37">
        <v>145</v>
      </c>
      <c r="O70" s="37">
        <v>680</v>
      </c>
      <c r="P70" s="17">
        <v>66.17647058823529</v>
      </c>
      <c r="Q70" s="17">
        <v>22.185970636215334</v>
      </c>
      <c r="R70" s="17">
        <v>-3.5460992907801421</v>
      </c>
      <c r="S70" s="37">
        <v>758</v>
      </c>
    </row>
    <row r="71" spans="1:19" x14ac:dyDescent="0.3">
      <c r="A71" t="s">
        <v>63</v>
      </c>
      <c r="B71" s="37">
        <v>136</v>
      </c>
      <c r="C71" s="37">
        <v>1823</v>
      </c>
      <c r="D71" s="17">
        <v>19.703930576824909</v>
      </c>
      <c r="E71" s="17">
        <v>63.961204696273612</v>
      </c>
      <c r="F71" s="17">
        <v>16.334864726901479</v>
      </c>
      <c r="G71" s="37">
        <v>1959</v>
      </c>
      <c r="H71" s="17">
        <v>36.140888208269523</v>
      </c>
      <c r="I71" s="17">
        <v>2.3438902116560381</v>
      </c>
      <c r="J71" s="17">
        <v>0.46153846153846156</v>
      </c>
      <c r="K71" s="37">
        <v>1073</v>
      </c>
      <c r="L71" s="37">
        <v>13690</v>
      </c>
      <c r="M71" s="37">
        <v>1925</v>
      </c>
      <c r="N71" s="37">
        <v>3220</v>
      </c>
      <c r="O71" s="37">
        <v>18835</v>
      </c>
      <c r="P71" s="17">
        <v>72.232545792407748</v>
      </c>
      <c r="Q71" s="17">
        <v>22.535565153926225</v>
      </c>
      <c r="R71" s="17">
        <v>3.4037880867416965</v>
      </c>
      <c r="S71" s="37">
        <v>23815</v>
      </c>
    </row>
    <row r="72" spans="1:19" x14ac:dyDescent="0.3">
      <c r="A72" t="s">
        <v>64</v>
      </c>
      <c r="B72" s="37">
        <v>99</v>
      </c>
      <c r="C72" s="37">
        <v>1443</v>
      </c>
      <c r="D72" s="17">
        <v>15.239948119325552</v>
      </c>
      <c r="E72" s="17">
        <v>67.769130998702991</v>
      </c>
      <c r="F72" s="17">
        <v>16.990920881971466</v>
      </c>
      <c r="G72" s="37">
        <v>1542</v>
      </c>
      <c r="H72" s="17">
        <v>37.029831387808045</v>
      </c>
      <c r="I72" s="17">
        <v>2.7256336833174251</v>
      </c>
      <c r="J72" s="17">
        <v>3.2819825853985263</v>
      </c>
      <c r="K72" s="37">
        <v>853</v>
      </c>
      <c r="L72" s="37">
        <v>7380</v>
      </c>
      <c r="M72" s="37">
        <v>1075</v>
      </c>
      <c r="N72" s="37">
        <v>2685</v>
      </c>
      <c r="O72" s="37">
        <v>11140</v>
      </c>
      <c r="P72" s="17">
        <v>65.170556552962296</v>
      </c>
      <c r="Q72" s="17">
        <v>19.69102414536713</v>
      </c>
      <c r="R72" s="17">
        <v>1.7351598173515983</v>
      </c>
      <c r="S72" s="37">
        <v>13051</v>
      </c>
    </row>
    <row r="73" spans="1:19" x14ac:dyDescent="0.3">
      <c r="A73" t="s">
        <v>65</v>
      </c>
      <c r="B73" s="37">
        <v>77</v>
      </c>
      <c r="C73" s="37">
        <v>1019</v>
      </c>
      <c r="D73" s="17">
        <v>19.708029197080293</v>
      </c>
      <c r="E73" s="17">
        <v>60.401459854014597</v>
      </c>
      <c r="F73" s="17">
        <v>19.89051094890511</v>
      </c>
      <c r="G73" s="37">
        <v>1096</v>
      </c>
      <c r="H73" s="17">
        <v>39.142335766423358</v>
      </c>
      <c r="I73" s="17">
        <v>4.3483435826224959</v>
      </c>
      <c r="J73" s="17">
        <v>-0.54446460980036293</v>
      </c>
      <c r="K73" s="37">
        <v>584</v>
      </c>
      <c r="L73" s="37">
        <v>3625</v>
      </c>
      <c r="M73" s="37">
        <v>595</v>
      </c>
      <c r="N73" s="37">
        <v>1235</v>
      </c>
      <c r="O73" s="37">
        <v>5455</v>
      </c>
      <c r="P73" s="17">
        <v>66.727772685609537</v>
      </c>
      <c r="Q73" s="17">
        <v>21.642531243800832</v>
      </c>
      <c r="R73" s="17">
        <v>-3.1943212067435667</v>
      </c>
      <c r="S73" s="37">
        <v>5886</v>
      </c>
    </row>
    <row r="74" spans="1:19" x14ac:dyDescent="0.3">
      <c r="A74" t="s">
        <v>66</v>
      </c>
      <c r="B74" s="37">
        <v>55</v>
      </c>
      <c r="C74" s="37">
        <v>539</v>
      </c>
      <c r="D74" s="17">
        <v>10.26936026936027</v>
      </c>
      <c r="E74" s="17">
        <v>64.478114478114477</v>
      </c>
      <c r="F74" s="17">
        <v>25.252525252525253</v>
      </c>
      <c r="G74" s="37">
        <v>594</v>
      </c>
      <c r="H74" s="17">
        <v>40.572390572390574</v>
      </c>
      <c r="I74" s="17">
        <v>3.5547576301615798</v>
      </c>
      <c r="J74" s="17">
        <v>-1.1647254575707155</v>
      </c>
      <c r="K74" s="37">
        <v>322</v>
      </c>
      <c r="L74" s="37">
        <v>4225</v>
      </c>
      <c r="M74" s="37">
        <v>415</v>
      </c>
      <c r="N74" s="37">
        <v>800</v>
      </c>
      <c r="O74" s="37">
        <v>5440</v>
      </c>
      <c r="P74" s="17">
        <v>76.10294117647058</v>
      </c>
      <c r="Q74" s="17">
        <v>32.555356074207062</v>
      </c>
      <c r="R74" s="17">
        <v>2.0637898686679175</v>
      </c>
      <c r="S74" s="37">
        <v>7175</v>
      </c>
    </row>
    <row r="75" spans="1:19" x14ac:dyDescent="0.3">
      <c r="A75" t="s">
        <v>67</v>
      </c>
      <c r="B75" s="37">
        <v>3076</v>
      </c>
      <c r="C75" s="37">
        <v>8370</v>
      </c>
      <c r="D75" s="17">
        <v>21.719377948628342</v>
      </c>
      <c r="E75" s="17">
        <v>42.51266818102394</v>
      </c>
      <c r="F75" s="17">
        <v>35.767953870347718</v>
      </c>
      <c r="G75" s="37">
        <v>11446</v>
      </c>
      <c r="H75" s="17">
        <v>26.175082998427396</v>
      </c>
      <c r="I75" s="17">
        <v>1.2777077614662717</v>
      </c>
      <c r="J75" s="17">
        <v>2.3609372205329997</v>
      </c>
      <c r="K75" s="37">
        <v>6347</v>
      </c>
      <c r="L75" s="37">
        <v>71470</v>
      </c>
      <c r="M75" s="37">
        <v>10150</v>
      </c>
      <c r="N75" s="37">
        <v>16450</v>
      </c>
      <c r="O75" s="37">
        <v>98070</v>
      </c>
      <c r="P75" s="17">
        <v>70.490465993677986</v>
      </c>
      <c r="Q75" s="17">
        <v>10.947475115061794</v>
      </c>
      <c r="R75" s="17">
        <v>4.54109370003198</v>
      </c>
      <c r="S75" s="37">
        <v>123980</v>
      </c>
    </row>
    <row r="76" spans="1:19" x14ac:dyDescent="0.3">
      <c r="A76" t="s">
        <v>68</v>
      </c>
      <c r="B76" s="37">
        <v>88</v>
      </c>
      <c r="C76" s="37">
        <v>852</v>
      </c>
      <c r="D76" s="17">
        <v>11.808510638297873</v>
      </c>
      <c r="E76" s="17">
        <v>66.702127659574472</v>
      </c>
      <c r="F76" s="17">
        <v>21.48936170212766</v>
      </c>
      <c r="G76" s="37">
        <v>940</v>
      </c>
      <c r="H76" s="17">
        <v>39.468085106382979</v>
      </c>
      <c r="I76" s="17">
        <v>2.1365578688971723</v>
      </c>
      <c r="J76" s="17">
        <v>2.2850924918389555</v>
      </c>
      <c r="K76" s="37">
        <v>522</v>
      </c>
      <c r="L76" s="37">
        <v>7500</v>
      </c>
      <c r="M76" s="37">
        <v>855</v>
      </c>
      <c r="N76" s="37">
        <v>1670</v>
      </c>
      <c r="O76" s="37">
        <v>10025</v>
      </c>
      <c r="P76" s="17">
        <v>72.718204488778056</v>
      </c>
      <c r="Q76" s="17">
        <v>22.786162378398036</v>
      </c>
      <c r="R76" s="17">
        <v>0.60210737581535378</v>
      </c>
      <c r="S76" s="37">
        <v>11909</v>
      </c>
    </row>
    <row r="77" spans="1:19" x14ac:dyDescent="0.3">
      <c r="A77" t="s">
        <v>69</v>
      </c>
      <c r="B77" s="37">
        <v>320</v>
      </c>
      <c r="C77" s="37">
        <v>2815</v>
      </c>
      <c r="D77" s="17">
        <v>17.735247208931419</v>
      </c>
      <c r="E77" s="17">
        <v>62.456140350877199</v>
      </c>
      <c r="F77" s="17">
        <v>19.808612440191386</v>
      </c>
      <c r="G77" s="37">
        <v>3135</v>
      </c>
      <c r="H77" s="17">
        <v>31.483253588516746</v>
      </c>
      <c r="I77" s="17">
        <v>1.6198620404577984</v>
      </c>
      <c r="J77" s="17">
        <v>3.4995047870584348</v>
      </c>
      <c r="K77" s="37">
        <v>1743</v>
      </c>
      <c r="L77" s="37">
        <v>26485</v>
      </c>
      <c r="M77" s="37">
        <v>3160</v>
      </c>
      <c r="N77" s="37">
        <v>5415</v>
      </c>
      <c r="O77" s="37">
        <v>35060</v>
      </c>
      <c r="P77" s="17">
        <v>74.001711351968055</v>
      </c>
      <c r="Q77" s="17">
        <v>18.115586328054356</v>
      </c>
      <c r="R77" s="17">
        <v>8.360377066913923</v>
      </c>
      <c r="S77" s="37">
        <v>44878</v>
      </c>
    </row>
    <row r="78" spans="1:19" x14ac:dyDescent="0.3">
      <c r="A78" t="s">
        <v>70</v>
      </c>
      <c r="B78" s="37">
        <v>79</v>
      </c>
      <c r="C78" s="37">
        <v>377</v>
      </c>
      <c r="D78" s="17">
        <v>12.280701754385964</v>
      </c>
      <c r="E78" s="17">
        <v>53.289473684210535</v>
      </c>
      <c r="F78" s="17">
        <v>34.429824561403507</v>
      </c>
      <c r="G78" s="37">
        <v>456</v>
      </c>
      <c r="H78" s="17">
        <v>39.254385964912281</v>
      </c>
      <c r="I78" s="17">
        <v>5.3327096246053092</v>
      </c>
      <c r="J78" s="17">
        <v>-4.6025104602510458</v>
      </c>
      <c r="K78" s="37">
        <v>221</v>
      </c>
      <c r="L78" s="37">
        <v>1595</v>
      </c>
      <c r="M78" s="37">
        <v>280</v>
      </c>
      <c r="N78" s="37">
        <v>560</v>
      </c>
      <c r="O78" s="37">
        <v>2435</v>
      </c>
      <c r="P78" s="17">
        <v>64.476386036960989</v>
      </c>
      <c r="Q78" s="17">
        <v>28.476201613846335</v>
      </c>
      <c r="R78" s="17">
        <v>3.6170212765957444</v>
      </c>
      <c r="S78" s="37">
        <v>2657</v>
      </c>
    </row>
    <row r="79" spans="1:19" x14ac:dyDescent="0.3">
      <c r="A79" t="s">
        <v>71</v>
      </c>
      <c r="B79" s="37">
        <v>39</v>
      </c>
      <c r="C79" s="37">
        <v>963</v>
      </c>
      <c r="D79" s="17">
        <v>10.978043912175648</v>
      </c>
      <c r="E79" s="17">
        <v>73.752495009980038</v>
      </c>
      <c r="F79" s="17">
        <v>15.269461077844312</v>
      </c>
      <c r="G79" s="37">
        <v>1002</v>
      </c>
      <c r="H79" s="17">
        <v>34.131736526946113</v>
      </c>
      <c r="I79" s="17">
        <v>3.4726554377209404</v>
      </c>
      <c r="J79" s="17">
        <v>6.4824654622741766</v>
      </c>
      <c r="K79" s="37">
        <v>564</v>
      </c>
      <c r="L79" s="37">
        <v>4420</v>
      </c>
      <c r="M79" s="37">
        <v>760</v>
      </c>
      <c r="N79" s="37">
        <v>1735</v>
      </c>
      <c r="O79" s="37">
        <v>6915</v>
      </c>
      <c r="P79" s="17">
        <v>63.268257411424443</v>
      </c>
      <c r="Q79" s="17">
        <v>23.965481389062173</v>
      </c>
      <c r="R79" s="17">
        <v>2.9017857142857144</v>
      </c>
      <c r="S79" s="37">
        <v>7941</v>
      </c>
    </row>
    <row r="80" spans="1:19" x14ac:dyDescent="0.3">
      <c r="A80" t="s">
        <v>72</v>
      </c>
      <c r="B80" s="37">
        <v>37</v>
      </c>
      <c r="C80" s="37">
        <v>371</v>
      </c>
      <c r="D80" s="17">
        <v>12.5</v>
      </c>
      <c r="E80" s="17">
        <v>68.382352941176478</v>
      </c>
      <c r="F80" s="17">
        <v>19.117647058823529</v>
      </c>
      <c r="G80" s="37">
        <v>408</v>
      </c>
      <c r="H80" s="17">
        <v>35.294117647058826</v>
      </c>
      <c r="I80" s="17">
        <v>1.2222521793834815</v>
      </c>
      <c r="J80" s="17">
        <v>-11.304347826086957</v>
      </c>
      <c r="K80" s="37">
        <v>230</v>
      </c>
      <c r="L80" s="37">
        <v>4945</v>
      </c>
      <c r="M80" s="37">
        <v>650</v>
      </c>
      <c r="N80" s="37">
        <v>1115</v>
      </c>
      <c r="O80" s="37">
        <v>6710</v>
      </c>
      <c r="P80" s="17">
        <v>71.609538002980628</v>
      </c>
      <c r="Q80" s="17">
        <v>20.10125520505677</v>
      </c>
      <c r="R80" s="17">
        <v>-4.0743388134381702</v>
      </c>
      <c r="S80" s="37">
        <v>8492</v>
      </c>
    </row>
    <row r="81" spans="1:19" x14ac:dyDescent="0.3">
      <c r="A81" t="s">
        <v>73</v>
      </c>
      <c r="B81" s="37">
        <v>50</v>
      </c>
      <c r="C81" s="37">
        <v>525</v>
      </c>
      <c r="D81" s="17">
        <v>11.304347826086957</v>
      </c>
      <c r="E81" s="17">
        <v>65.391304347826079</v>
      </c>
      <c r="F81" s="17">
        <v>23.304347826086957</v>
      </c>
      <c r="G81" s="37">
        <v>575</v>
      </c>
      <c r="H81" s="17">
        <v>37.391304347826086</v>
      </c>
      <c r="I81" s="17">
        <v>2.2518994282133624</v>
      </c>
      <c r="J81" s="17">
        <v>-23.638778220451528</v>
      </c>
      <c r="K81" s="37">
        <v>305</v>
      </c>
      <c r="L81" s="37">
        <v>4800</v>
      </c>
      <c r="M81" s="37">
        <v>575</v>
      </c>
      <c r="N81" s="37">
        <v>1320</v>
      </c>
      <c r="O81" s="37">
        <v>6695</v>
      </c>
      <c r="P81" s="17">
        <v>70.500373412994776</v>
      </c>
      <c r="Q81" s="17">
        <v>26.21994203806689</v>
      </c>
      <c r="R81" s="17">
        <v>-2.2627737226277373</v>
      </c>
      <c r="S81" s="37">
        <v>7978</v>
      </c>
    </row>
    <row r="82" spans="1:19" x14ac:dyDescent="0.3">
      <c r="A82" t="s">
        <v>74</v>
      </c>
      <c r="B82" s="37">
        <v>21</v>
      </c>
      <c r="C82" s="37">
        <v>325</v>
      </c>
      <c r="D82" s="17">
        <v>4.3352601156069364</v>
      </c>
      <c r="E82" s="17">
        <v>73.699421965317924</v>
      </c>
      <c r="F82" s="17">
        <v>21.965317919075144</v>
      </c>
      <c r="G82" s="37">
        <v>346</v>
      </c>
      <c r="H82" s="17">
        <v>40.751445086705203</v>
      </c>
      <c r="I82" s="17">
        <v>2.9985267354190137</v>
      </c>
      <c r="J82" s="17">
        <v>-17.61904761904762</v>
      </c>
      <c r="K82" s="37">
        <v>170</v>
      </c>
      <c r="L82" s="37">
        <v>1610</v>
      </c>
      <c r="M82" s="37">
        <v>270</v>
      </c>
      <c r="N82" s="37">
        <v>615</v>
      </c>
      <c r="O82" s="37">
        <v>2495</v>
      </c>
      <c r="P82" s="17">
        <v>63.527054108216433</v>
      </c>
      <c r="Q82" s="17">
        <v>21.622324291533062</v>
      </c>
      <c r="R82" s="17">
        <v>-3.6679536679536682</v>
      </c>
      <c r="S82" s="37">
        <v>2868</v>
      </c>
    </row>
    <row r="83" spans="1:19" x14ac:dyDescent="0.3">
      <c r="A83" t="s">
        <v>75</v>
      </c>
      <c r="B83" s="37">
        <v>396</v>
      </c>
      <c r="C83" s="37">
        <v>3628</v>
      </c>
      <c r="D83" s="17">
        <v>26.366799204771375</v>
      </c>
      <c r="E83" s="17">
        <v>57.181908548707753</v>
      </c>
      <c r="F83" s="17">
        <v>16.451292246520875</v>
      </c>
      <c r="G83" s="37">
        <v>4024</v>
      </c>
      <c r="H83" s="17">
        <v>26.416500994035786</v>
      </c>
      <c r="I83" s="17">
        <v>1.8480841741718295</v>
      </c>
      <c r="J83" s="17">
        <v>-14.218716691536986</v>
      </c>
      <c r="K83" s="37">
        <v>2382</v>
      </c>
      <c r="L83" s="37">
        <v>22410</v>
      </c>
      <c r="M83" s="37">
        <v>3650</v>
      </c>
      <c r="N83" s="37">
        <v>7270</v>
      </c>
      <c r="O83" s="37">
        <v>33330</v>
      </c>
      <c r="P83" s="17">
        <v>64.58145814581458</v>
      </c>
      <c r="Q83" s="17">
        <v>15.307317476428201</v>
      </c>
      <c r="R83" s="17">
        <v>3.0612244897959182</v>
      </c>
      <c r="S83" s="37">
        <v>41262</v>
      </c>
    </row>
    <row r="84" spans="1:19" x14ac:dyDescent="0.3">
      <c r="A84" t="s">
        <v>76</v>
      </c>
      <c r="B84" s="37">
        <v>229</v>
      </c>
      <c r="C84" s="37">
        <v>3346</v>
      </c>
      <c r="D84" s="17">
        <v>22.937062937062937</v>
      </c>
      <c r="E84" s="17">
        <v>60.895104895104893</v>
      </c>
      <c r="F84" s="17">
        <v>16.16783216783217</v>
      </c>
      <c r="G84" s="37">
        <v>3575</v>
      </c>
      <c r="H84" s="17">
        <v>32.615384615384613</v>
      </c>
      <c r="I84" s="17">
        <v>2.3828091153279609</v>
      </c>
      <c r="J84" s="17">
        <v>1.1601584606677986</v>
      </c>
      <c r="K84" s="37">
        <v>2101</v>
      </c>
      <c r="L84" s="37">
        <v>16230</v>
      </c>
      <c r="M84" s="37">
        <v>2695</v>
      </c>
      <c r="N84" s="37">
        <v>5355</v>
      </c>
      <c r="O84" s="37">
        <v>24280</v>
      </c>
      <c r="P84" s="17">
        <v>65.588962108731465</v>
      </c>
      <c r="Q84" s="17">
        <v>16.183106383262349</v>
      </c>
      <c r="R84" s="17">
        <v>3.7163605296881674</v>
      </c>
      <c r="S84" s="37">
        <v>26758</v>
      </c>
    </row>
    <row r="85" spans="1:19" x14ac:dyDescent="0.3">
      <c r="A85" t="s">
        <v>77</v>
      </c>
      <c r="B85" s="37">
        <v>33</v>
      </c>
      <c r="C85" s="37">
        <v>345</v>
      </c>
      <c r="D85" s="17">
        <v>16.93121693121693</v>
      </c>
      <c r="E85" s="17">
        <v>58.465608465608469</v>
      </c>
      <c r="F85" s="17">
        <v>24.603174603174601</v>
      </c>
      <c r="G85" s="37">
        <v>378</v>
      </c>
      <c r="H85" s="17">
        <v>42.063492063492063</v>
      </c>
      <c r="I85" s="17">
        <v>4.0886965927528394</v>
      </c>
      <c r="J85" s="17">
        <v>-5.7356608478802995</v>
      </c>
      <c r="K85" s="37">
        <v>193</v>
      </c>
      <c r="L85" s="37">
        <v>1450</v>
      </c>
      <c r="M85" s="37">
        <v>280</v>
      </c>
      <c r="N85" s="37">
        <v>475</v>
      </c>
      <c r="O85" s="37">
        <v>2205</v>
      </c>
      <c r="P85" s="17">
        <v>66.213151927437636</v>
      </c>
      <c r="Q85" s="17">
        <v>23.850730124391564</v>
      </c>
      <c r="R85" s="17">
        <v>2.7972027972027971</v>
      </c>
      <c r="S85" s="37">
        <v>2356</v>
      </c>
    </row>
    <row r="86" spans="1:19" x14ac:dyDescent="0.3">
      <c r="A86" t="s">
        <v>78</v>
      </c>
      <c r="B86" s="37">
        <v>128</v>
      </c>
      <c r="C86" s="37">
        <v>1666</v>
      </c>
      <c r="D86" s="17">
        <v>16.164994425863991</v>
      </c>
      <c r="E86" s="17">
        <v>66.443701226309926</v>
      </c>
      <c r="F86" s="17">
        <v>17.391304347826086</v>
      </c>
      <c r="G86" s="37">
        <v>1794</v>
      </c>
      <c r="H86" s="17">
        <v>34.113712374581937</v>
      </c>
      <c r="I86" s="17">
        <v>2.8314393939393936</v>
      </c>
      <c r="J86" s="17">
        <v>-6.5625</v>
      </c>
      <c r="K86" s="37">
        <v>1002</v>
      </c>
      <c r="L86" s="37">
        <v>8880</v>
      </c>
      <c r="M86" s="37">
        <v>1270</v>
      </c>
      <c r="N86" s="37">
        <v>2615</v>
      </c>
      <c r="O86" s="37">
        <v>12765</v>
      </c>
      <c r="P86" s="17">
        <v>68.115942028985515</v>
      </c>
      <c r="Q86" s="17">
        <v>20.146780303030305</v>
      </c>
      <c r="R86" s="17">
        <v>1.2291831879460746</v>
      </c>
      <c r="S86" s="37">
        <v>15494</v>
      </c>
    </row>
    <row r="87" spans="1:19" x14ac:dyDescent="0.3">
      <c r="A87" t="s">
        <v>79</v>
      </c>
      <c r="B87" s="37">
        <v>38</v>
      </c>
      <c r="C87" s="37">
        <v>296</v>
      </c>
      <c r="D87" s="17">
        <v>15.568862275449103</v>
      </c>
      <c r="E87" s="17">
        <v>58.682634730538922</v>
      </c>
      <c r="F87" s="17">
        <v>25.748502994011975</v>
      </c>
      <c r="G87" s="37">
        <v>334</v>
      </c>
      <c r="H87" s="17">
        <v>38.922155688622759</v>
      </c>
      <c r="I87" s="17">
        <v>2.4495782911624495</v>
      </c>
      <c r="J87" s="17">
        <v>-20.85308056872038</v>
      </c>
      <c r="K87" s="37">
        <v>210</v>
      </c>
      <c r="L87" s="37">
        <v>2120</v>
      </c>
      <c r="M87" s="37">
        <v>290</v>
      </c>
      <c r="N87" s="37">
        <v>665</v>
      </c>
      <c r="O87" s="37">
        <v>3075</v>
      </c>
      <c r="P87" s="17">
        <v>66.666666666666657</v>
      </c>
      <c r="Q87" s="17">
        <v>22.552255225522551</v>
      </c>
      <c r="R87" s="17">
        <v>-6.25</v>
      </c>
      <c r="S87" s="37">
        <v>3694</v>
      </c>
    </row>
    <row r="88" spans="1:19" x14ac:dyDescent="0.3">
      <c r="A88" t="s">
        <v>80</v>
      </c>
      <c r="B88" s="37">
        <v>32</v>
      </c>
      <c r="C88" s="37">
        <v>469</v>
      </c>
      <c r="D88" s="17">
        <v>17.764471057884233</v>
      </c>
      <c r="E88" s="17">
        <v>64.870259481037934</v>
      </c>
      <c r="F88" s="17">
        <v>17.365269461077844</v>
      </c>
      <c r="G88" s="37">
        <v>501</v>
      </c>
      <c r="H88" s="17">
        <v>39.520958083832333</v>
      </c>
      <c r="I88" s="17">
        <v>3.3579088471849863</v>
      </c>
      <c r="J88" s="17">
        <v>-0.39761431411530812</v>
      </c>
      <c r="K88" s="37">
        <v>265</v>
      </c>
      <c r="L88" s="37">
        <v>1940</v>
      </c>
      <c r="M88" s="37">
        <v>415</v>
      </c>
      <c r="N88" s="37">
        <v>830</v>
      </c>
      <c r="O88" s="37">
        <v>3185</v>
      </c>
      <c r="P88" s="17">
        <v>60.596546310832025</v>
      </c>
      <c r="Q88" s="17">
        <v>21.347184986595174</v>
      </c>
      <c r="R88" s="17">
        <v>5.1155115511551159</v>
      </c>
      <c r="S88" s="37">
        <v>3458</v>
      </c>
    </row>
    <row r="89" spans="1:19" x14ac:dyDescent="0.3">
      <c r="A89" t="s">
        <v>81</v>
      </c>
      <c r="B89" s="37">
        <v>81</v>
      </c>
      <c r="C89" s="37">
        <v>868</v>
      </c>
      <c r="D89" s="17">
        <v>14.64699683877766</v>
      </c>
      <c r="E89" s="17">
        <v>61.011591148577452</v>
      </c>
      <c r="F89" s="17">
        <v>24.341412012644888</v>
      </c>
      <c r="G89" s="37">
        <v>949</v>
      </c>
      <c r="H89" s="17">
        <v>35.405690200210749</v>
      </c>
      <c r="I89" s="17">
        <v>5.8922140817086799</v>
      </c>
      <c r="J89" s="17">
        <v>0.95744680851063824</v>
      </c>
      <c r="K89" s="37">
        <v>501</v>
      </c>
      <c r="L89" s="37">
        <v>2680</v>
      </c>
      <c r="M89" s="37">
        <v>540</v>
      </c>
      <c r="N89" s="37">
        <v>910</v>
      </c>
      <c r="O89" s="37">
        <v>4130</v>
      </c>
      <c r="P89" s="17">
        <v>65.012106537530272</v>
      </c>
      <c r="Q89" s="17">
        <v>25.642617658015649</v>
      </c>
      <c r="R89" s="17">
        <v>-0.60168471720818295</v>
      </c>
      <c r="S89" s="37">
        <v>4435</v>
      </c>
    </row>
    <row r="90" spans="1:19" x14ac:dyDescent="0.3">
      <c r="A90" t="s">
        <v>82</v>
      </c>
      <c r="B90" s="37">
        <v>37</v>
      </c>
      <c r="C90" s="37">
        <v>433</v>
      </c>
      <c r="D90" s="17">
        <v>10.851063829787234</v>
      </c>
      <c r="E90" s="17">
        <v>65.957446808510639</v>
      </c>
      <c r="F90" s="17">
        <v>23.191489361702128</v>
      </c>
      <c r="G90" s="37">
        <v>470</v>
      </c>
      <c r="H90" s="17">
        <v>40</v>
      </c>
      <c r="I90" s="17">
        <v>5.2472926202969745</v>
      </c>
      <c r="J90" s="17">
        <v>-0.21231422505307856</v>
      </c>
      <c r="K90" s="37">
        <v>234</v>
      </c>
      <c r="L90" s="37">
        <v>1220</v>
      </c>
      <c r="M90" s="37">
        <v>250</v>
      </c>
      <c r="N90" s="37">
        <v>420</v>
      </c>
      <c r="O90" s="37">
        <v>1890</v>
      </c>
      <c r="P90" s="17">
        <v>65.608465608465607</v>
      </c>
      <c r="Q90" s="17">
        <v>21.100815005024003</v>
      </c>
      <c r="R90" s="17">
        <v>0.8</v>
      </c>
      <c r="S90" s="37">
        <v>1951</v>
      </c>
    </row>
    <row r="91" spans="1:19" x14ac:dyDescent="0.3">
      <c r="A91" t="s">
        <v>83</v>
      </c>
      <c r="B91" s="37">
        <v>44</v>
      </c>
      <c r="C91" s="37">
        <v>545</v>
      </c>
      <c r="D91" s="17">
        <v>13.582342954159593</v>
      </c>
      <c r="E91" s="17">
        <v>66.553480475382003</v>
      </c>
      <c r="F91" s="17">
        <v>19.864176570458405</v>
      </c>
      <c r="G91" s="37">
        <v>589</v>
      </c>
      <c r="H91" s="17">
        <v>37.011884550084886</v>
      </c>
      <c r="I91" s="17">
        <v>6.0998342999171502</v>
      </c>
      <c r="J91" s="17">
        <v>-1.669449081803005</v>
      </c>
      <c r="K91" s="37">
        <v>285</v>
      </c>
      <c r="L91" s="37">
        <v>1350</v>
      </c>
      <c r="M91" s="37">
        <v>235</v>
      </c>
      <c r="N91" s="37">
        <v>525</v>
      </c>
      <c r="O91" s="37">
        <v>2110</v>
      </c>
      <c r="P91" s="17">
        <v>63.507109004739334</v>
      </c>
      <c r="Q91" s="17">
        <v>21.851698425849214</v>
      </c>
      <c r="R91" s="17">
        <v>-10.021321961620469</v>
      </c>
      <c r="S91" s="37">
        <v>2222</v>
      </c>
    </row>
    <row r="92" spans="1:19" x14ac:dyDescent="0.3">
      <c r="A92" t="s">
        <v>84</v>
      </c>
      <c r="B92" s="37">
        <v>31</v>
      </c>
      <c r="C92" s="37">
        <v>343</v>
      </c>
      <c r="D92" s="17">
        <v>11.497326203208557</v>
      </c>
      <c r="E92" s="17">
        <v>63.36898395721925</v>
      </c>
      <c r="F92" s="17">
        <v>25.133689839572192</v>
      </c>
      <c r="G92" s="37">
        <v>374</v>
      </c>
      <c r="H92" s="17">
        <v>38.502673796791441</v>
      </c>
      <c r="I92" s="17">
        <v>1.3125570295500808</v>
      </c>
      <c r="J92" s="17">
        <v>-5.5555555555555554</v>
      </c>
      <c r="K92" s="37">
        <v>208</v>
      </c>
      <c r="L92" s="37">
        <v>3920</v>
      </c>
      <c r="M92" s="37">
        <v>665</v>
      </c>
      <c r="N92" s="37">
        <v>1420</v>
      </c>
      <c r="O92" s="37">
        <v>6005</v>
      </c>
      <c r="P92" s="17">
        <v>64.945878434637805</v>
      </c>
      <c r="Q92" s="17">
        <v>21.074612199059452</v>
      </c>
      <c r="R92" s="17">
        <v>1.1794439764111204</v>
      </c>
      <c r="S92" s="37">
        <v>7449</v>
      </c>
    </row>
    <row r="93" spans="1:19" x14ac:dyDescent="0.3">
      <c r="A93" t="s">
        <v>85</v>
      </c>
      <c r="B93" s="37">
        <v>43</v>
      </c>
      <c r="C93" s="37">
        <v>481</v>
      </c>
      <c r="D93" s="17">
        <v>10.687022900763358</v>
      </c>
      <c r="E93" s="17">
        <v>71.18320610687023</v>
      </c>
      <c r="F93" s="17">
        <v>18.12977099236641</v>
      </c>
      <c r="G93" s="37">
        <v>524</v>
      </c>
      <c r="H93" s="17">
        <v>37.404580152671755</v>
      </c>
      <c r="I93" s="17">
        <v>2.8789626943574529</v>
      </c>
      <c r="J93" s="17">
        <v>-2.0560747663551404</v>
      </c>
      <c r="K93" s="37">
        <v>297</v>
      </c>
      <c r="L93" s="37">
        <v>2785</v>
      </c>
      <c r="M93" s="37">
        <v>430</v>
      </c>
      <c r="N93" s="37">
        <v>980</v>
      </c>
      <c r="O93" s="37">
        <v>4195</v>
      </c>
      <c r="P93" s="17">
        <v>64.839094159713952</v>
      </c>
      <c r="Q93" s="17">
        <v>23.048184165705184</v>
      </c>
      <c r="R93" s="17">
        <v>0.11933174224343676</v>
      </c>
      <c r="S93" s="37">
        <v>4869</v>
      </c>
    </row>
    <row r="94" spans="1:19" x14ac:dyDescent="0.3">
      <c r="A94" t="s">
        <v>86</v>
      </c>
      <c r="B94" s="37">
        <v>27</v>
      </c>
      <c r="C94" s="37">
        <v>310</v>
      </c>
      <c r="D94" s="17">
        <v>12.759643916913946</v>
      </c>
      <c r="E94" s="17">
        <v>64.985163204747778</v>
      </c>
      <c r="F94" s="17">
        <v>22.255192878338278</v>
      </c>
      <c r="G94" s="37">
        <v>337</v>
      </c>
      <c r="H94" s="17">
        <v>41.543026706231458</v>
      </c>
      <c r="I94" s="17">
        <v>3.2680372381691232</v>
      </c>
      <c r="J94" s="17">
        <v>-0.58997050147492625</v>
      </c>
      <c r="K94" s="37">
        <v>160</v>
      </c>
      <c r="L94" s="37">
        <v>1010</v>
      </c>
      <c r="M94" s="37">
        <v>215</v>
      </c>
      <c r="N94" s="37">
        <v>515</v>
      </c>
      <c r="O94" s="37">
        <v>1740</v>
      </c>
      <c r="P94" s="17">
        <v>58.620689655172406</v>
      </c>
      <c r="Q94" s="17">
        <v>16.87354538401862</v>
      </c>
      <c r="R94" s="17">
        <v>-2.5210084033613445</v>
      </c>
      <c r="S94" s="37">
        <v>1769</v>
      </c>
    </row>
    <row r="95" spans="1:19" x14ac:dyDescent="0.3">
      <c r="A95" t="s">
        <v>87</v>
      </c>
      <c r="B95" s="37">
        <v>146</v>
      </c>
      <c r="C95" s="37">
        <v>2056</v>
      </c>
      <c r="D95" s="17">
        <v>19.028156221616712</v>
      </c>
      <c r="E95" s="17">
        <v>61.716621253405989</v>
      </c>
      <c r="F95" s="17">
        <v>19.255222524977295</v>
      </c>
      <c r="G95" s="37">
        <v>2202</v>
      </c>
      <c r="H95" s="17">
        <v>35.422343324250683</v>
      </c>
      <c r="I95" s="17">
        <v>4.6133540047348678</v>
      </c>
      <c r="J95" s="17">
        <v>1.662049861495845</v>
      </c>
      <c r="K95" s="37">
        <v>1152</v>
      </c>
      <c r="L95" s="37">
        <v>7220</v>
      </c>
      <c r="M95" s="37">
        <v>1160</v>
      </c>
      <c r="N95" s="37">
        <v>2975</v>
      </c>
      <c r="O95" s="37">
        <v>11355</v>
      </c>
      <c r="P95" s="17">
        <v>63.143989431968294</v>
      </c>
      <c r="Q95" s="17">
        <v>23.78957071923907</v>
      </c>
      <c r="R95" s="17">
        <v>0.39787798408488062</v>
      </c>
      <c r="S95" s="37">
        <v>12477</v>
      </c>
    </row>
    <row r="96" spans="1:19" x14ac:dyDescent="0.3">
      <c r="A96" t="s">
        <v>88</v>
      </c>
      <c r="B96" s="37">
        <v>34</v>
      </c>
      <c r="C96" s="37">
        <v>423</v>
      </c>
      <c r="D96" s="17">
        <v>23.851203501094094</v>
      </c>
      <c r="E96" s="17">
        <v>60.17505470459519</v>
      </c>
      <c r="F96" s="17">
        <v>15.973741794310722</v>
      </c>
      <c r="G96" s="37">
        <v>457</v>
      </c>
      <c r="H96" s="17">
        <v>32.822757111597376</v>
      </c>
      <c r="I96" s="17">
        <v>1.5649613040202726</v>
      </c>
      <c r="J96" s="17">
        <v>-0.86767895878524948</v>
      </c>
      <c r="K96" s="37">
        <v>249</v>
      </c>
      <c r="L96" s="37">
        <v>3350</v>
      </c>
      <c r="M96" s="37">
        <v>565</v>
      </c>
      <c r="N96" s="37">
        <v>900</v>
      </c>
      <c r="O96" s="37">
        <v>4815</v>
      </c>
      <c r="P96" s="17">
        <v>66.147455867082044</v>
      </c>
      <c r="Q96" s="17">
        <v>16.488596671460858</v>
      </c>
      <c r="R96" s="17">
        <v>2.3379383634431457</v>
      </c>
      <c r="S96" s="37">
        <v>5963</v>
      </c>
    </row>
    <row r="97" spans="1:19" x14ac:dyDescent="0.3">
      <c r="A97" t="s">
        <v>89</v>
      </c>
      <c r="B97" s="37">
        <v>103</v>
      </c>
      <c r="C97" s="37">
        <v>1115</v>
      </c>
      <c r="D97" s="17">
        <v>21.510673234811165</v>
      </c>
      <c r="E97" s="17">
        <v>59.934318555008218</v>
      </c>
      <c r="F97" s="17">
        <v>18.555008210180624</v>
      </c>
      <c r="G97" s="37">
        <v>1218</v>
      </c>
      <c r="H97" s="17">
        <v>30.870279146141215</v>
      </c>
      <c r="I97" s="17">
        <v>1.9498295099812701</v>
      </c>
      <c r="J97" s="17">
        <v>0.66115702479338845</v>
      </c>
      <c r="K97" s="37">
        <v>675</v>
      </c>
      <c r="L97" s="37">
        <v>4510</v>
      </c>
      <c r="M97" s="37">
        <v>900</v>
      </c>
      <c r="N97" s="37">
        <v>2005</v>
      </c>
      <c r="O97" s="37">
        <v>7415</v>
      </c>
      <c r="P97" s="17">
        <v>58.125421443020912</v>
      </c>
      <c r="Q97" s="17">
        <v>11.870267501240656</v>
      </c>
      <c r="R97" s="17">
        <v>3.7062937062937062</v>
      </c>
      <c r="S97" s="37">
        <v>7882</v>
      </c>
    </row>
    <row r="98" spans="1:19" x14ac:dyDescent="0.3">
      <c r="A98" t="s">
        <v>90</v>
      </c>
      <c r="B98" s="37">
        <v>23</v>
      </c>
      <c r="C98" s="37">
        <v>227</v>
      </c>
      <c r="D98" s="17">
        <v>12.4</v>
      </c>
      <c r="E98" s="17">
        <v>63.2</v>
      </c>
      <c r="F98" s="17">
        <v>24.4</v>
      </c>
      <c r="G98" s="37">
        <v>250</v>
      </c>
      <c r="H98" s="17">
        <v>39.200000000000003</v>
      </c>
      <c r="I98" s="17">
        <v>3.2581780268473874</v>
      </c>
      <c r="J98" s="17">
        <v>-0.39840637450199201</v>
      </c>
      <c r="K98" s="37">
        <v>148</v>
      </c>
      <c r="L98" s="37">
        <v>1555</v>
      </c>
      <c r="M98" s="37">
        <v>220</v>
      </c>
      <c r="N98" s="37">
        <v>420</v>
      </c>
      <c r="O98" s="37">
        <v>2195</v>
      </c>
      <c r="P98" s="17">
        <v>68.56492027334852</v>
      </c>
      <c r="Q98" s="17">
        <v>28.606803075720055</v>
      </c>
      <c r="R98" s="17">
        <v>2.810304449648712</v>
      </c>
      <c r="S98" s="37">
        <v>2491</v>
      </c>
    </row>
    <row r="99" spans="1:19" x14ac:dyDescent="0.3">
      <c r="A99" t="s">
        <v>91</v>
      </c>
      <c r="B99" s="37">
        <v>19</v>
      </c>
      <c r="C99" s="37">
        <v>223</v>
      </c>
      <c r="D99" s="17">
        <v>15.702479338842975</v>
      </c>
      <c r="E99" s="17">
        <v>65.289256198347118</v>
      </c>
      <c r="F99" s="17">
        <v>19.008264462809919</v>
      </c>
      <c r="G99" s="37">
        <v>242</v>
      </c>
      <c r="H99" s="17">
        <v>29.75206611570248</v>
      </c>
      <c r="I99" s="17">
        <v>1.3648412385088264</v>
      </c>
      <c r="J99" s="17">
        <v>1.2552301255230125</v>
      </c>
      <c r="K99" s="37">
        <v>149</v>
      </c>
      <c r="L99" s="37">
        <v>965</v>
      </c>
      <c r="M99" s="37">
        <v>260</v>
      </c>
      <c r="N99" s="37">
        <v>500</v>
      </c>
      <c r="O99" s="37">
        <v>1725</v>
      </c>
      <c r="P99" s="17">
        <v>54.20289855072464</v>
      </c>
      <c r="Q99" s="17">
        <v>9.7287237042468</v>
      </c>
      <c r="R99" s="17">
        <v>4.86322188449848</v>
      </c>
      <c r="S99" s="37">
        <v>1741</v>
      </c>
    </row>
    <row r="100" spans="1:19" x14ac:dyDescent="0.3">
      <c r="A100" t="s">
        <v>92</v>
      </c>
      <c r="B100" s="37">
        <v>254</v>
      </c>
      <c r="C100" s="37">
        <v>3645</v>
      </c>
      <c r="D100" s="17">
        <v>22.954603744549885</v>
      </c>
      <c r="E100" s="17">
        <v>60.425750192357022</v>
      </c>
      <c r="F100" s="17">
        <v>16.619646063093104</v>
      </c>
      <c r="G100" s="37">
        <v>3899</v>
      </c>
      <c r="H100" s="17">
        <v>34.367786611951786</v>
      </c>
      <c r="I100" s="17">
        <v>3.4545696185708588</v>
      </c>
      <c r="J100" s="17">
        <v>3.3669141039236483</v>
      </c>
      <c r="K100" s="37">
        <v>2127</v>
      </c>
      <c r="L100" s="37">
        <v>12280</v>
      </c>
      <c r="M100" s="37">
        <v>2390</v>
      </c>
      <c r="N100" s="37">
        <v>4125</v>
      </c>
      <c r="O100" s="37">
        <v>18795</v>
      </c>
      <c r="P100" s="17">
        <v>64.831072093641922</v>
      </c>
      <c r="Q100" s="17">
        <v>16.652638107473532</v>
      </c>
      <c r="R100" s="17">
        <v>3.1558726673984636</v>
      </c>
      <c r="S100" s="37">
        <v>20635</v>
      </c>
    </row>
    <row r="101" spans="1:19" x14ac:dyDescent="0.3">
      <c r="A101" t="s">
        <v>93</v>
      </c>
      <c r="B101" s="37">
        <v>35</v>
      </c>
      <c r="C101" s="37">
        <v>463</v>
      </c>
      <c r="D101" s="17">
        <v>8.8353413654618471</v>
      </c>
      <c r="E101" s="17">
        <v>69.678714859437747</v>
      </c>
      <c r="F101" s="17">
        <v>21.485943775100402</v>
      </c>
      <c r="G101" s="37">
        <v>498</v>
      </c>
      <c r="H101" s="17">
        <v>41.76706827309237</v>
      </c>
      <c r="I101" s="17">
        <v>1.5855832908813043</v>
      </c>
      <c r="J101" s="17">
        <v>-13.989637305699482</v>
      </c>
      <c r="K101" s="37">
        <v>243</v>
      </c>
      <c r="L101" s="37">
        <v>4770</v>
      </c>
      <c r="M101" s="37">
        <v>530</v>
      </c>
      <c r="N101" s="37">
        <v>1040</v>
      </c>
      <c r="O101" s="37">
        <v>6340</v>
      </c>
      <c r="P101" s="17">
        <v>71.766561514195587</v>
      </c>
      <c r="Q101" s="17">
        <v>20.185939887926644</v>
      </c>
      <c r="R101" s="17">
        <v>-0.78247261345852892</v>
      </c>
      <c r="S101" s="37">
        <v>7809</v>
      </c>
    </row>
    <row r="102" spans="1:19" x14ac:dyDescent="0.3">
      <c r="A102" t="s">
        <v>94</v>
      </c>
      <c r="B102" s="37">
        <v>43</v>
      </c>
      <c r="C102" s="37">
        <v>399</v>
      </c>
      <c r="D102" s="17">
        <v>7.0135746606334841</v>
      </c>
      <c r="E102" s="17">
        <v>61.764705882352942</v>
      </c>
      <c r="F102" s="17">
        <v>31.221719457013574</v>
      </c>
      <c r="G102" s="37">
        <v>442</v>
      </c>
      <c r="H102" s="17">
        <v>39.819004524886878</v>
      </c>
      <c r="I102" s="17">
        <v>3.2423708920187795</v>
      </c>
      <c r="J102" s="17">
        <v>-38.696255201109572</v>
      </c>
      <c r="K102" s="37">
        <v>206</v>
      </c>
      <c r="L102" s="37">
        <v>1510</v>
      </c>
      <c r="M102" s="37">
        <v>325</v>
      </c>
      <c r="N102" s="37">
        <v>620</v>
      </c>
      <c r="O102" s="37">
        <v>2455</v>
      </c>
      <c r="P102" s="17">
        <v>61.710794297352344</v>
      </c>
      <c r="Q102" s="17">
        <v>18.009096244131456</v>
      </c>
      <c r="R102" s="17">
        <v>-7.879924953095685</v>
      </c>
      <c r="S102" s="37">
        <v>2644</v>
      </c>
    </row>
    <row r="103" spans="1:19" x14ac:dyDescent="0.3">
      <c r="A103" t="s">
        <v>95</v>
      </c>
      <c r="B103" s="37">
        <v>61</v>
      </c>
      <c r="C103" s="37">
        <v>949</v>
      </c>
      <c r="D103" s="17">
        <v>15.346534653465346</v>
      </c>
      <c r="E103" s="17">
        <v>67.821782178217831</v>
      </c>
      <c r="F103" s="17">
        <v>16.831683168316832</v>
      </c>
      <c r="G103" s="37">
        <v>1010</v>
      </c>
      <c r="H103" s="17">
        <v>34.75247524752475</v>
      </c>
      <c r="I103" s="17">
        <v>3.5512112794908757</v>
      </c>
      <c r="J103" s="17">
        <v>11.602209944751381</v>
      </c>
      <c r="K103" s="37">
        <v>552</v>
      </c>
      <c r="L103" s="37">
        <v>4560</v>
      </c>
      <c r="M103" s="37">
        <v>615</v>
      </c>
      <c r="N103" s="37">
        <v>1525</v>
      </c>
      <c r="O103" s="37">
        <v>6700</v>
      </c>
      <c r="P103" s="17">
        <v>65.074626865671632</v>
      </c>
      <c r="Q103" s="17">
        <v>23.557540170880067</v>
      </c>
      <c r="R103" s="17">
        <v>3.1562740569668977</v>
      </c>
      <c r="S103" s="37">
        <v>7689</v>
      </c>
    </row>
    <row r="104" spans="1:19" x14ac:dyDescent="0.3">
      <c r="A104" t="s">
        <v>96</v>
      </c>
      <c r="B104" s="37">
        <v>26</v>
      </c>
      <c r="C104" s="37">
        <v>258</v>
      </c>
      <c r="D104" s="17">
        <v>13.380281690140844</v>
      </c>
      <c r="E104" s="17">
        <v>62.323943661971825</v>
      </c>
      <c r="F104" s="17">
        <v>24.295774647887324</v>
      </c>
      <c r="G104" s="37">
        <v>284</v>
      </c>
      <c r="H104" s="17">
        <v>33.450704225352112</v>
      </c>
      <c r="I104" s="17">
        <v>3.2416390822965413</v>
      </c>
      <c r="J104" s="17">
        <v>-6.5789473684210522</v>
      </c>
      <c r="K104" s="37">
        <v>144</v>
      </c>
      <c r="L104" s="37">
        <v>1085</v>
      </c>
      <c r="M104" s="37">
        <v>195</v>
      </c>
      <c r="N104" s="37">
        <v>475</v>
      </c>
      <c r="O104" s="37">
        <v>1755</v>
      </c>
      <c r="P104" s="17">
        <v>61.53846153846154</v>
      </c>
      <c r="Q104" s="17">
        <v>20.031959821938138</v>
      </c>
      <c r="R104" s="17">
        <v>-1.9553072625698324</v>
      </c>
      <c r="S104" s="37">
        <v>1868</v>
      </c>
    </row>
    <row r="105" spans="1:19" x14ac:dyDescent="0.3">
      <c r="A105" t="s">
        <v>97</v>
      </c>
      <c r="B105" s="37">
        <v>63</v>
      </c>
      <c r="C105" s="37">
        <v>907</v>
      </c>
      <c r="D105" s="17">
        <v>14.123711340206185</v>
      </c>
      <c r="E105" s="17">
        <v>64.536082474226802</v>
      </c>
      <c r="F105" s="17">
        <v>21.340206185567009</v>
      </c>
      <c r="G105" s="37">
        <v>970</v>
      </c>
      <c r="H105" s="17">
        <v>37.731958762886599</v>
      </c>
      <c r="I105" s="17">
        <v>4.5032497678737231</v>
      </c>
      <c r="J105" s="17">
        <v>-0.10298661174047373</v>
      </c>
      <c r="K105" s="37">
        <v>529</v>
      </c>
      <c r="L105" s="37">
        <v>3275</v>
      </c>
      <c r="M105" s="37">
        <v>605</v>
      </c>
      <c r="N105" s="37">
        <v>1090</v>
      </c>
      <c r="O105" s="37">
        <v>4970</v>
      </c>
      <c r="P105" s="17">
        <v>65.794768611670023</v>
      </c>
      <c r="Q105" s="17">
        <v>23.073351903435469</v>
      </c>
      <c r="R105" s="17">
        <v>-1.0945273631840797</v>
      </c>
      <c r="S105" s="37">
        <v>5484</v>
      </c>
    </row>
    <row r="106" spans="1:19" x14ac:dyDescent="0.3">
      <c r="A106" t="s">
        <v>98</v>
      </c>
      <c r="B106" s="37">
        <v>44</v>
      </c>
      <c r="C106" s="37">
        <v>369</v>
      </c>
      <c r="D106" s="17">
        <v>8.4745762711864394</v>
      </c>
      <c r="E106" s="17">
        <v>66.585956416464882</v>
      </c>
      <c r="F106" s="17">
        <v>24.939467312348668</v>
      </c>
      <c r="G106" s="37">
        <v>413</v>
      </c>
      <c r="H106" s="17">
        <v>43.583535108958834</v>
      </c>
      <c r="I106" s="17">
        <v>2.9565466389863269</v>
      </c>
      <c r="J106" s="17">
        <v>-3.5046728971962615</v>
      </c>
      <c r="K106" s="37">
        <v>207</v>
      </c>
      <c r="L106" s="37">
        <v>2230</v>
      </c>
      <c r="M106" s="37">
        <v>275</v>
      </c>
      <c r="N106" s="37">
        <v>620</v>
      </c>
      <c r="O106" s="37">
        <v>3125</v>
      </c>
      <c r="P106" s="17">
        <v>69.12</v>
      </c>
      <c r="Q106" s="17">
        <v>22.370964278044241</v>
      </c>
      <c r="R106" s="17">
        <v>1.957585644371941</v>
      </c>
      <c r="S106" s="37">
        <v>3662</v>
      </c>
    </row>
    <row r="107" spans="1:19" x14ac:dyDescent="0.3">
      <c r="A107" t="s">
        <v>99</v>
      </c>
      <c r="B107" s="37">
        <v>82</v>
      </c>
      <c r="C107" s="37">
        <v>838</v>
      </c>
      <c r="D107" s="17">
        <v>13.913043478260869</v>
      </c>
      <c r="E107" s="17">
        <v>61.413043478260867</v>
      </c>
      <c r="F107" s="17">
        <v>24.673913043478262</v>
      </c>
      <c r="G107" s="37">
        <v>920</v>
      </c>
      <c r="H107" s="17">
        <v>37.065217391304351</v>
      </c>
      <c r="I107" s="17">
        <v>4.3416705993393112</v>
      </c>
      <c r="J107" s="17">
        <v>-12.464319695528069</v>
      </c>
      <c r="K107" s="37">
        <v>469</v>
      </c>
      <c r="L107" s="37">
        <v>3555</v>
      </c>
      <c r="M107" s="37">
        <v>520</v>
      </c>
      <c r="N107" s="37">
        <v>1220</v>
      </c>
      <c r="O107" s="37">
        <v>5295</v>
      </c>
      <c r="P107" s="17">
        <v>66.100094428706328</v>
      </c>
      <c r="Q107" s="17">
        <v>24.988201982067011</v>
      </c>
      <c r="R107" s="17">
        <v>-5.3619302949061662</v>
      </c>
      <c r="S107" s="37">
        <v>5935</v>
      </c>
    </row>
    <row r="108" spans="1:19" x14ac:dyDescent="0.3">
      <c r="A108" t="s">
        <v>100</v>
      </c>
      <c r="B108" s="37">
        <v>28</v>
      </c>
      <c r="C108" s="37">
        <v>282</v>
      </c>
      <c r="D108" s="17">
        <v>10</v>
      </c>
      <c r="E108" s="17">
        <v>68.387096774193552</v>
      </c>
      <c r="F108" s="17">
        <v>21.612903225806452</v>
      </c>
      <c r="G108" s="37">
        <v>310</v>
      </c>
      <c r="H108" s="17">
        <v>33.225806451612904</v>
      </c>
      <c r="I108" s="17">
        <v>5.2955244277417153</v>
      </c>
      <c r="J108" s="17">
        <v>-1.89873417721519</v>
      </c>
      <c r="K108" s="37">
        <v>161</v>
      </c>
      <c r="L108" s="37">
        <v>960</v>
      </c>
      <c r="M108" s="37">
        <v>185</v>
      </c>
      <c r="N108" s="37">
        <v>305</v>
      </c>
      <c r="O108" s="37">
        <v>1450</v>
      </c>
      <c r="P108" s="17">
        <v>68.965517241379317</v>
      </c>
      <c r="Q108" s="17">
        <v>24.76938845234028</v>
      </c>
      <c r="R108" s="17">
        <v>-9.375</v>
      </c>
      <c r="S108" s="37">
        <v>1572</v>
      </c>
    </row>
    <row r="109" spans="1:19" x14ac:dyDescent="0.3">
      <c r="A109" t="s">
        <v>101</v>
      </c>
      <c r="B109" s="37">
        <v>94</v>
      </c>
      <c r="C109" s="37">
        <v>997</v>
      </c>
      <c r="D109" s="17">
        <v>18.331805682859763</v>
      </c>
      <c r="E109" s="17">
        <v>58.75343721356554</v>
      </c>
      <c r="F109" s="17">
        <v>22.914757103574701</v>
      </c>
      <c r="G109" s="37">
        <v>1091</v>
      </c>
      <c r="H109" s="17">
        <v>37.94683776351971</v>
      </c>
      <c r="I109" s="17">
        <v>4.8329937095773898</v>
      </c>
      <c r="J109" s="17">
        <v>-12.859424920127797</v>
      </c>
      <c r="K109" s="37">
        <v>586</v>
      </c>
      <c r="L109" s="37">
        <v>3155</v>
      </c>
      <c r="M109" s="37">
        <v>560</v>
      </c>
      <c r="N109" s="37">
        <v>1095</v>
      </c>
      <c r="O109" s="37">
        <v>4810</v>
      </c>
      <c r="P109" s="17">
        <v>65.904365904365903</v>
      </c>
      <c r="Q109" s="17">
        <v>21.307699122884735</v>
      </c>
      <c r="R109" s="17">
        <v>-3.6072144288577155</v>
      </c>
      <c r="S109" s="37">
        <v>5077</v>
      </c>
    </row>
    <row r="110" spans="1:19" x14ac:dyDescent="0.3">
      <c r="A110" t="s">
        <v>102</v>
      </c>
      <c r="B110" s="37">
        <v>39</v>
      </c>
      <c r="C110" s="37">
        <v>497</v>
      </c>
      <c r="D110" s="17">
        <v>14.925373134328357</v>
      </c>
      <c r="E110" s="17">
        <v>66.604477611940297</v>
      </c>
      <c r="F110" s="17">
        <v>18.470149253731343</v>
      </c>
      <c r="G110" s="37">
        <v>536</v>
      </c>
      <c r="H110" s="17">
        <v>38.992537313432834</v>
      </c>
      <c r="I110" s="17">
        <v>1.9776408515662474</v>
      </c>
      <c r="J110" s="17">
        <v>-1.8315018315018317</v>
      </c>
      <c r="K110" s="37">
        <v>267</v>
      </c>
      <c r="L110" s="37">
        <v>4185</v>
      </c>
      <c r="M110" s="37">
        <v>515</v>
      </c>
      <c r="N110" s="37">
        <v>1310</v>
      </c>
      <c r="O110" s="37">
        <v>6010</v>
      </c>
      <c r="P110" s="17">
        <v>66.971713810316132</v>
      </c>
      <c r="Q110" s="17">
        <v>22.174667011031989</v>
      </c>
      <c r="R110" s="17">
        <v>3.6206896551724141</v>
      </c>
      <c r="S110" s="37">
        <v>7425</v>
      </c>
    </row>
    <row r="111" spans="1:19" x14ac:dyDescent="0.3">
      <c r="A111" t="s">
        <v>103</v>
      </c>
      <c r="B111" s="37">
        <v>25</v>
      </c>
      <c r="C111" s="37">
        <v>314</v>
      </c>
      <c r="D111" s="17">
        <v>11.799410029498524</v>
      </c>
      <c r="E111" s="17">
        <v>65.191740412979343</v>
      </c>
      <c r="F111" s="17">
        <v>23.008849557522122</v>
      </c>
      <c r="G111" s="37">
        <v>339</v>
      </c>
      <c r="H111" s="17">
        <v>45.132743362831853</v>
      </c>
      <c r="I111" s="17">
        <v>3.7872863367221536</v>
      </c>
      <c r="J111" s="17">
        <v>32.421875</v>
      </c>
      <c r="K111" s="37">
        <v>161</v>
      </c>
      <c r="L111" s="37">
        <v>1240</v>
      </c>
      <c r="M111" s="37">
        <v>210</v>
      </c>
      <c r="N111" s="37">
        <v>490</v>
      </c>
      <c r="O111" s="37">
        <v>1940</v>
      </c>
      <c r="P111" s="17">
        <v>63.402061855670098</v>
      </c>
      <c r="Q111" s="17">
        <v>21.673556027259526</v>
      </c>
      <c r="R111" s="17">
        <v>14.792899408284024</v>
      </c>
      <c r="S111" s="37">
        <v>2088</v>
      </c>
    </row>
    <row r="112" spans="1:19" x14ac:dyDescent="0.3">
      <c r="A112" t="s">
        <v>104</v>
      </c>
      <c r="B112" s="37">
        <v>41</v>
      </c>
      <c r="C112" s="37">
        <v>392</v>
      </c>
      <c r="D112" s="17">
        <v>15.242494226327944</v>
      </c>
      <c r="E112" s="17">
        <v>63.741339491916861</v>
      </c>
      <c r="F112" s="17">
        <v>21.016166281755197</v>
      </c>
      <c r="G112" s="37">
        <v>433</v>
      </c>
      <c r="H112" s="17">
        <v>39.260969976905315</v>
      </c>
      <c r="I112" s="17">
        <v>2.3994236950016621</v>
      </c>
      <c r="J112" s="17">
        <v>1.8823529411764703</v>
      </c>
      <c r="K112" s="37">
        <v>251</v>
      </c>
      <c r="L112" s="37">
        <v>3335</v>
      </c>
      <c r="M112" s="37">
        <v>380</v>
      </c>
      <c r="N112" s="37">
        <v>810</v>
      </c>
      <c r="O112" s="37">
        <v>4525</v>
      </c>
      <c r="P112" s="17">
        <v>71.160220994475139</v>
      </c>
      <c r="Q112" s="17">
        <v>25.074808821899591</v>
      </c>
      <c r="R112" s="17">
        <v>4.2626728110599084</v>
      </c>
      <c r="S112" s="37">
        <v>5548</v>
      </c>
    </row>
    <row r="113" spans="1:19" x14ac:dyDescent="0.3">
      <c r="A113" t="s">
        <v>105</v>
      </c>
      <c r="B113" s="37">
        <v>69</v>
      </c>
      <c r="C113" s="37">
        <v>1098</v>
      </c>
      <c r="D113" s="17">
        <v>13.53898886032562</v>
      </c>
      <c r="E113" s="17">
        <v>69.151670951156802</v>
      </c>
      <c r="F113" s="17">
        <v>17.309340188517567</v>
      </c>
      <c r="G113" s="37">
        <v>1167</v>
      </c>
      <c r="H113" s="17">
        <v>35.646958011996574</v>
      </c>
      <c r="I113" s="17">
        <v>2.9495766460255273</v>
      </c>
      <c r="J113" s="17">
        <v>-1.1854360711261642</v>
      </c>
      <c r="K113" s="37">
        <v>652</v>
      </c>
      <c r="L113" s="37">
        <v>4965</v>
      </c>
      <c r="M113" s="37">
        <v>845</v>
      </c>
      <c r="N113" s="37">
        <v>2435</v>
      </c>
      <c r="O113" s="37">
        <v>8245</v>
      </c>
      <c r="P113" s="17">
        <v>59.429957550030323</v>
      </c>
      <c r="Q113" s="17">
        <v>20.839125489700493</v>
      </c>
      <c r="R113" s="17">
        <v>-1.434548714883443</v>
      </c>
      <c r="S113" s="37">
        <v>9195</v>
      </c>
    </row>
    <row r="114" spans="1:19" x14ac:dyDescent="0.3">
      <c r="A114" t="s">
        <v>106</v>
      </c>
      <c r="B114" s="37">
        <v>467</v>
      </c>
      <c r="C114" s="37">
        <v>7010</v>
      </c>
      <c r="D114" s="17">
        <v>18.2024876287281</v>
      </c>
      <c r="E114" s="17">
        <v>64.691721278587664</v>
      </c>
      <c r="F114" s="17">
        <v>17.105791092684232</v>
      </c>
      <c r="G114" s="37">
        <v>7477</v>
      </c>
      <c r="H114" s="17">
        <v>32.05831215728233</v>
      </c>
      <c r="I114" s="17">
        <v>3.7277082845163254</v>
      </c>
      <c r="J114" s="17">
        <v>1.7417335691930875</v>
      </c>
      <c r="K114" s="37">
        <v>4253</v>
      </c>
      <c r="L114" s="37">
        <v>22980</v>
      </c>
      <c r="M114" s="37">
        <v>4675</v>
      </c>
      <c r="N114" s="37">
        <v>9350</v>
      </c>
      <c r="O114" s="37">
        <v>37005</v>
      </c>
      <c r="P114" s="17">
        <v>63.086069450074312</v>
      </c>
      <c r="Q114" s="17">
        <v>18.44908988478355</v>
      </c>
      <c r="R114" s="17">
        <v>3.1642040702536942</v>
      </c>
      <c r="S114" s="37">
        <v>41685</v>
      </c>
    </row>
    <row r="115" spans="1:19" x14ac:dyDescent="0.3">
      <c r="A115" t="s">
        <v>107</v>
      </c>
      <c r="B115" s="37">
        <v>208</v>
      </c>
      <c r="C115" s="37">
        <v>2816</v>
      </c>
      <c r="D115" s="17">
        <v>22.056878306878307</v>
      </c>
      <c r="E115" s="17">
        <v>62.731481481481474</v>
      </c>
      <c r="F115" s="17">
        <v>15.211640211640212</v>
      </c>
      <c r="G115" s="37">
        <v>3024</v>
      </c>
      <c r="H115" s="17">
        <v>27.083333333333332</v>
      </c>
      <c r="I115" s="17">
        <v>2.8670844671148066</v>
      </c>
      <c r="J115" s="17">
        <v>6.5914698625308423</v>
      </c>
      <c r="K115" s="37">
        <v>1765</v>
      </c>
      <c r="L115" s="37">
        <v>12325</v>
      </c>
      <c r="M115" s="37">
        <v>2000</v>
      </c>
      <c r="N115" s="37">
        <v>4490</v>
      </c>
      <c r="O115" s="37">
        <v>18815</v>
      </c>
      <c r="P115" s="17">
        <v>63.433430773319152</v>
      </c>
      <c r="Q115" s="17">
        <v>17.83868857432708</v>
      </c>
      <c r="R115" s="17">
        <v>3.6924772664645911</v>
      </c>
      <c r="S115" s="37">
        <v>22539</v>
      </c>
    </row>
    <row r="116" spans="1:19" x14ac:dyDescent="0.3">
      <c r="A116" t="s">
        <v>108</v>
      </c>
      <c r="B116" s="37">
        <v>34</v>
      </c>
      <c r="C116" s="37">
        <v>334</v>
      </c>
      <c r="D116" s="17">
        <v>15.217391304347828</v>
      </c>
      <c r="E116" s="17">
        <v>65.489130434782609</v>
      </c>
      <c r="F116" s="17">
        <v>19.293478260869566</v>
      </c>
      <c r="G116" s="37">
        <v>368</v>
      </c>
      <c r="H116" s="17">
        <v>39.945652173913047</v>
      </c>
      <c r="I116" s="17">
        <v>1.0232170165438621</v>
      </c>
      <c r="J116" s="17">
        <v>-0.54054054054054057</v>
      </c>
      <c r="K116" s="37">
        <v>194</v>
      </c>
      <c r="L116" s="37">
        <v>4925</v>
      </c>
      <c r="M116" s="37">
        <v>555</v>
      </c>
      <c r="N116" s="37">
        <v>760</v>
      </c>
      <c r="O116" s="37">
        <v>6240</v>
      </c>
      <c r="P116" s="17">
        <v>75.801282051282044</v>
      </c>
      <c r="Q116" s="17">
        <v>17.350201584874185</v>
      </c>
      <c r="R116" s="17">
        <v>4.2606516290726812</v>
      </c>
      <c r="S116" s="37">
        <v>8269</v>
      </c>
    </row>
    <row r="117" spans="1:19" x14ac:dyDescent="0.3">
      <c r="A117" t="s">
        <v>109</v>
      </c>
      <c r="B117" s="37">
        <v>23</v>
      </c>
      <c r="C117" s="37">
        <v>270</v>
      </c>
      <c r="D117" s="17">
        <v>11.945392491467576</v>
      </c>
      <c r="E117" s="17">
        <v>65.529010238907844</v>
      </c>
      <c r="F117" s="17">
        <v>22.525597269624573</v>
      </c>
      <c r="G117" s="37">
        <v>293</v>
      </c>
      <c r="H117" s="17">
        <v>38.225255972696246</v>
      </c>
      <c r="I117" s="17">
        <v>1.9702777217403</v>
      </c>
      <c r="J117" s="17">
        <v>-45.233644859813083</v>
      </c>
      <c r="K117" s="37">
        <v>150</v>
      </c>
      <c r="L117" s="37">
        <v>2215</v>
      </c>
      <c r="M117" s="37">
        <v>315</v>
      </c>
      <c r="N117" s="37">
        <v>715</v>
      </c>
      <c r="O117" s="37">
        <v>3245</v>
      </c>
      <c r="P117" s="17">
        <v>67.026194144838215</v>
      </c>
      <c r="Q117" s="17">
        <v>21.82099388070742</v>
      </c>
      <c r="R117" s="17">
        <v>-8.7201125175808727</v>
      </c>
      <c r="S117" s="37">
        <v>3729</v>
      </c>
    </row>
    <row r="118" spans="1:19" x14ac:dyDescent="0.3">
      <c r="A118" t="s">
        <v>110</v>
      </c>
      <c r="B118" s="37">
        <v>93</v>
      </c>
      <c r="C118" s="37">
        <v>1398</v>
      </c>
      <c r="D118" s="17">
        <v>20.321931589537222</v>
      </c>
      <c r="E118" s="17">
        <v>64.587525150905435</v>
      </c>
      <c r="F118" s="17">
        <v>15.090543259557343</v>
      </c>
      <c r="G118" s="37">
        <v>1491</v>
      </c>
      <c r="H118" s="17">
        <v>29.175050301810867</v>
      </c>
      <c r="I118" s="17">
        <v>0.97938753793402433</v>
      </c>
      <c r="J118" s="17">
        <v>1.3596193065941535</v>
      </c>
      <c r="K118" s="37">
        <v>870</v>
      </c>
      <c r="L118" s="37">
        <v>13815</v>
      </c>
      <c r="M118" s="37">
        <v>2410</v>
      </c>
      <c r="N118" s="37">
        <v>4515</v>
      </c>
      <c r="O118" s="37">
        <v>20740</v>
      </c>
      <c r="P118" s="17">
        <v>64.874638379942141</v>
      </c>
      <c r="Q118" s="17">
        <v>13.623405457244578</v>
      </c>
      <c r="R118" s="17">
        <v>3.4413965087281797</v>
      </c>
      <c r="S118" s="37">
        <v>26130</v>
      </c>
    </row>
    <row r="119" spans="1:19" x14ac:dyDescent="0.3">
      <c r="A119" t="s">
        <v>111</v>
      </c>
      <c r="B119" s="37">
        <v>84</v>
      </c>
      <c r="C119" s="37">
        <v>1120</v>
      </c>
      <c r="D119" s="17">
        <v>17.857142857142858</v>
      </c>
      <c r="E119" s="17">
        <v>63.03986710963455</v>
      </c>
      <c r="F119" s="17">
        <v>19.102990033222593</v>
      </c>
      <c r="G119" s="37">
        <v>1204</v>
      </c>
      <c r="H119" s="17">
        <v>35.714285714285715</v>
      </c>
      <c r="I119" s="17">
        <v>4.5059880239520957</v>
      </c>
      <c r="J119" s="17">
        <v>2.6427962489343564</v>
      </c>
      <c r="K119" s="37">
        <v>662</v>
      </c>
      <c r="L119" s="37">
        <v>3570</v>
      </c>
      <c r="M119" s="37">
        <v>615</v>
      </c>
      <c r="N119" s="37">
        <v>1295</v>
      </c>
      <c r="O119" s="37">
        <v>5480</v>
      </c>
      <c r="P119" s="17">
        <v>64.96350364963503</v>
      </c>
      <c r="Q119" s="17">
        <v>20.508982035928145</v>
      </c>
      <c r="R119" s="17">
        <v>2.3342670401493932</v>
      </c>
      <c r="S119" s="37">
        <v>5957</v>
      </c>
    </row>
    <row r="120" spans="1:19" x14ac:dyDescent="0.3">
      <c r="A120" t="s">
        <v>112</v>
      </c>
      <c r="B120" s="37">
        <v>35</v>
      </c>
      <c r="C120" s="37">
        <v>567</v>
      </c>
      <c r="D120" s="17">
        <v>7.8073089700996672</v>
      </c>
      <c r="E120" s="17">
        <v>76.245847176079735</v>
      </c>
      <c r="F120" s="17">
        <v>15.946843853820598</v>
      </c>
      <c r="G120" s="37">
        <v>602</v>
      </c>
      <c r="H120" s="17">
        <v>34.385382059800662</v>
      </c>
      <c r="I120" s="17">
        <v>1.986208716882774</v>
      </c>
      <c r="J120" s="17">
        <v>-0.66006600660066006</v>
      </c>
      <c r="K120" s="37">
        <v>321</v>
      </c>
      <c r="L120" s="37">
        <v>6895</v>
      </c>
      <c r="M120" s="37">
        <v>730</v>
      </c>
      <c r="N120" s="37">
        <v>1265</v>
      </c>
      <c r="O120" s="37">
        <v>8890</v>
      </c>
      <c r="P120" s="17">
        <v>76.152980877390334</v>
      </c>
      <c r="Q120" s="17">
        <v>29.331221749315382</v>
      </c>
      <c r="R120" s="17">
        <v>3.9766081871345031</v>
      </c>
      <c r="S120" s="37">
        <v>11688</v>
      </c>
    </row>
    <row r="121" spans="1:19" x14ac:dyDescent="0.3">
      <c r="A121" t="s">
        <v>113</v>
      </c>
      <c r="B121" s="37">
        <v>40</v>
      </c>
      <c r="C121" s="37">
        <v>690</v>
      </c>
      <c r="D121" s="17">
        <v>11.917808219178081</v>
      </c>
      <c r="E121" s="17">
        <v>71.643835616438352</v>
      </c>
      <c r="F121" s="17">
        <v>16.43835616438356</v>
      </c>
      <c r="G121" s="37">
        <v>730</v>
      </c>
      <c r="H121" s="17">
        <v>37.945205479452056</v>
      </c>
      <c r="I121" s="17">
        <v>3.8213893105794901</v>
      </c>
      <c r="J121" s="17">
        <v>-1.2178619756427604</v>
      </c>
      <c r="K121" s="37">
        <v>413</v>
      </c>
      <c r="L121" s="37">
        <v>2595</v>
      </c>
      <c r="M121" s="37">
        <v>515</v>
      </c>
      <c r="N121" s="37">
        <v>1085</v>
      </c>
      <c r="O121" s="37">
        <v>4195</v>
      </c>
      <c r="P121" s="17">
        <v>63.17044100119189</v>
      </c>
      <c r="Q121" s="17">
        <v>21.959901586138304</v>
      </c>
      <c r="R121" s="17">
        <v>1.6969696969696972</v>
      </c>
      <c r="S121" s="37">
        <v>4585</v>
      </c>
    </row>
    <row r="122" spans="1:19" x14ac:dyDescent="0.3">
      <c r="A122" t="s">
        <v>114</v>
      </c>
      <c r="B122" s="37">
        <v>25</v>
      </c>
      <c r="C122" s="37">
        <v>377</v>
      </c>
      <c r="D122" s="17">
        <v>14.427860696517413</v>
      </c>
      <c r="E122" s="17">
        <v>67.661691542288565</v>
      </c>
      <c r="F122" s="17">
        <v>17.910447761194028</v>
      </c>
      <c r="G122" s="37">
        <v>402</v>
      </c>
      <c r="H122" s="17">
        <v>36.567164179104481</v>
      </c>
      <c r="I122" s="17">
        <v>2.2406777771584641</v>
      </c>
      <c r="J122" s="17">
        <v>33.554817275747503</v>
      </c>
      <c r="K122" s="37">
        <v>205</v>
      </c>
      <c r="L122" s="37">
        <v>2660</v>
      </c>
      <c r="M122" s="37">
        <v>375</v>
      </c>
      <c r="N122" s="37">
        <v>745</v>
      </c>
      <c r="O122" s="37">
        <v>3780</v>
      </c>
      <c r="P122" s="17">
        <v>68.386243386243379</v>
      </c>
      <c r="Q122" s="17">
        <v>21.069059695669136</v>
      </c>
      <c r="R122" s="17">
        <v>6.4788732394366191</v>
      </c>
      <c r="S122" s="37">
        <v>4527</v>
      </c>
    </row>
    <row r="123" spans="1:19" x14ac:dyDescent="0.3">
      <c r="A123" t="s">
        <v>115</v>
      </c>
      <c r="B123" s="37">
        <v>92</v>
      </c>
      <c r="C123" s="37">
        <v>1540</v>
      </c>
      <c r="D123" s="17">
        <v>13.174019607843137</v>
      </c>
      <c r="E123" s="17">
        <v>69.30147058823529</v>
      </c>
      <c r="F123" s="17">
        <v>17.524509803921568</v>
      </c>
      <c r="G123" s="37">
        <v>1632</v>
      </c>
      <c r="H123" s="17">
        <v>34.803921568627452</v>
      </c>
      <c r="I123" s="17">
        <v>3.9302572006550429</v>
      </c>
      <c r="J123" s="17">
        <v>1.1152416356877324</v>
      </c>
      <c r="K123" s="37">
        <v>927</v>
      </c>
      <c r="L123" s="37">
        <v>6065</v>
      </c>
      <c r="M123" s="37">
        <v>1010</v>
      </c>
      <c r="N123" s="37">
        <v>2510</v>
      </c>
      <c r="O123" s="37">
        <v>9585</v>
      </c>
      <c r="P123" s="17">
        <v>63.588941053729783</v>
      </c>
      <c r="Q123" s="17">
        <v>23.083036316347172</v>
      </c>
      <c r="R123" s="17">
        <v>1.4822657490735838</v>
      </c>
      <c r="S123" s="37">
        <v>10932</v>
      </c>
    </row>
    <row r="124" spans="1:19" x14ac:dyDescent="0.3">
      <c r="A124" t="s">
        <v>116</v>
      </c>
      <c r="B124" s="37">
        <v>35</v>
      </c>
      <c r="C124" s="37">
        <v>344</v>
      </c>
      <c r="D124" s="17">
        <v>15.03957783641161</v>
      </c>
      <c r="E124" s="17">
        <v>60.422163588390497</v>
      </c>
      <c r="F124" s="17">
        <v>24.538258575197887</v>
      </c>
      <c r="G124" s="37">
        <v>379</v>
      </c>
      <c r="H124" s="17">
        <v>38.522427440633244</v>
      </c>
      <c r="I124" s="17">
        <v>3.3257283257283254</v>
      </c>
      <c r="J124" s="17">
        <v>-3.5623409669211195</v>
      </c>
      <c r="K124" s="37">
        <v>206</v>
      </c>
      <c r="L124" s="37">
        <v>1490</v>
      </c>
      <c r="M124" s="37">
        <v>255</v>
      </c>
      <c r="N124" s="37">
        <v>470</v>
      </c>
      <c r="O124" s="37">
        <v>2215</v>
      </c>
      <c r="P124" s="17">
        <v>68.397291196388267</v>
      </c>
      <c r="Q124" s="17">
        <v>19.436644436644439</v>
      </c>
      <c r="R124" s="17">
        <v>0.91116173120728927</v>
      </c>
      <c r="S124" s="37">
        <v>2380</v>
      </c>
    </row>
    <row r="125" spans="1:19" x14ac:dyDescent="0.3">
      <c r="A125" t="s">
        <v>117</v>
      </c>
      <c r="B125" s="37">
        <v>37</v>
      </c>
      <c r="C125" s="37">
        <v>480</v>
      </c>
      <c r="D125" s="17">
        <v>19.729206963249517</v>
      </c>
      <c r="E125" s="17">
        <v>62.088974854932303</v>
      </c>
      <c r="F125" s="17">
        <v>18.181818181818183</v>
      </c>
      <c r="G125" s="37">
        <v>517</v>
      </c>
      <c r="H125" s="17">
        <v>32.882011605415862</v>
      </c>
      <c r="I125" s="17">
        <v>2.4212054512246524</v>
      </c>
      <c r="J125" s="17">
        <v>4.6558704453441297</v>
      </c>
      <c r="K125" s="37">
        <v>268</v>
      </c>
      <c r="L125" s="37">
        <v>4325</v>
      </c>
      <c r="M125" s="37">
        <v>505</v>
      </c>
      <c r="N125" s="37">
        <v>935</v>
      </c>
      <c r="O125" s="37">
        <v>5765</v>
      </c>
      <c r="P125" s="17">
        <v>72.593235039028627</v>
      </c>
      <c r="Q125" s="17">
        <v>26.998548213365801</v>
      </c>
      <c r="R125" s="17">
        <v>2.580071174377224</v>
      </c>
      <c r="S125" s="37">
        <v>7331</v>
      </c>
    </row>
    <row r="126" spans="1:19" x14ac:dyDescent="0.3">
      <c r="A126" t="s">
        <v>118</v>
      </c>
      <c r="B126" s="37">
        <v>16</v>
      </c>
      <c r="C126" s="37">
        <v>140</v>
      </c>
      <c r="D126" s="17">
        <v>12.820512820512819</v>
      </c>
      <c r="E126" s="17">
        <v>62.820512820512818</v>
      </c>
      <c r="F126" s="17">
        <v>24.358974358974358</v>
      </c>
      <c r="G126" s="37">
        <v>156</v>
      </c>
      <c r="H126" s="17">
        <v>41.666666666666671</v>
      </c>
      <c r="I126" s="17">
        <v>6.7767158992180709</v>
      </c>
      <c r="J126" s="17">
        <v>-2.5</v>
      </c>
      <c r="K126" s="37">
        <v>78</v>
      </c>
      <c r="L126" s="37">
        <v>525</v>
      </c>
      <c r="M126" s="37">
        <v>70</v>
      </c>
      <c r="N126" s="37">
        <v>180</v>
      </c>
      <c r="O126" s="37">
        <v>775</v>
      </c>
      <c r="P126" s="17">
        <v>71.612903225806463</v>
      </c>
      <c r="Q126" s="17">
        <v>33.666377063423106</v>
      </c>
      <c r="R126" s="17">
        <v>-0.64102564102564097</v>
      </c>
      <c r="S126" s="37">
        <v>864</v>
      </c>
    </row>
    <row r="127" spans="1:19" x14ac:dyDescent="0.3">
      <c r="A127" t="s">
        <v>119</v>
      </c>
      <c r="B127" s="37">
        <v>50</v>
      </c>
      <c r="C127" s="37">
        <v>375</v>
      </c>
      <c r="D127" s="17">
        <v>12.23529411764706</v>
      </c>
      <c r="E127" s="17">
        <v>60.235294117647051</v>
      </c>
      <c r="F127" s="17">
        <v>27.52941176470588</v>
      </c>
      <c r="G127" s="37">
        <v>425</v>
      </c>
      <c r="H127" s="17">
        <v>38.588235294117645</v>
      </c>
      <c r="I127" s="17">
        <v>2.6104047662919969</v>
      </c>
      <c r="J127" s="17">
        <v>0.95011876484560576</v>
      </c>
      <c r="K127" s="37">
        <v>230</v>
      </c>
      <c r="L127" s="37">
        <v>3875</v>
      </c>
      <c r="M127" s="37">
        <v>505</v>
      </c>
      <c r="N127" s="37">
        <v>705</v>
      </c>
      <c r="O127" s="37">
        <v>5085</v>
      </c>
      <c r="P127" s="17">
        <v>76.007866273353002</v>
      </c>
      <c r="Q127" s="17">
        <v>31.232725262576011</v>
      </c>
      <c r="R127" s="17">
        <v>0.89285714285714279</v>
      </c>
      <c r="S127" s="37">
        <v>6136</v>
      </c>
    </row>
    <row r="128" spans="1:19" x14ac:dyDescent="0.3">
      <c r="A128" t="s">
        <v>120</v>
      </c>
      <c r="B128" s="37">
        <v>48</v>
      </c>
      <c r="C128" s="37">
        <v>390</v>
      </c>
      <c r="D128" s="17">
        <v>13.926940639269406</v>
      </c>
      <c r="E128" s="17">
        <v>58.447488584474883</v>
      </c>
      <c r="F128" s="17">
        <v>27.62557077625571</v>
      </c>
      <c r="G128" s="37">
        <v>438</v>
      </c>
      <c r="H128" s="17">
        <v>40.639269406392692</v>
      </c>
      <c r="I128" s="17">
        <v>6.0892534408452663</v>
      </c>
      <c r="J128" s="17">
        <v>3.3018867924528301</v>
      </c>
      <c r="K128" s="37">
        <v>231</v>
      </c>
      <c r="L128" s="37">
        <v>1130</v>
      </c>
      <c r="M128" s="37">
        <v>265</v>
      </c>
      <c r="N128" s="37">
        <v>385</v>
      </c>
      <c r="O128" s="37">
        <v>1780</v>
      </c>
      <c r="P128" s="17">
        <v>66.011235955056179</v>
      </c>
      <c r="Q128" s="17">
        <v>24.746281106631447</v>
      </c>
      <c r="R128" s="17">
        <v>2.005730659025788</v>
      </c>
      <c r="S128" s="37">
        <v>1819</v>
      </c>
    </row>
    <row r="129" spans="1:19" x14ac:dyDescent="0.3">
      <c r="A129" t="s">
        <v>121</v>
      </c>
      <c r="B129" s="37">
        <v>387</v>
      </c>
      <c r="C129" s="37">
        <v>7771</v>
      </c>
      <c r="D129" s="17">
        <v>19.171365530767346</v>
      </c>
      <c r="E129" s="17">
        <v>65.212061779848014</v>
      </c>
      <c r="F129" s="17">
        <v>15.616572689384652</v>
      </c>
      <c r="G129" s="37">
        <v>8158</v>
      </c>
      <c r="H129" s="17">
        <v>30.938955626379016</v>
      </c>
      <c r="I129" s="17">
        <v>4.0427566863072553</v>
      </c>
      <c r="J129" s="17">
        <v>-0.58493785035339996</v>
      </c>
      <c r="K129" s="37">
        <v>4640</v>
      </c>
      <c r="L129" s="37">
        <v>24365</v>
      </c>
      <c r="M129" s="37">
        <v>4955</v>
      </c>
      <c r="N129" s="37">
        <v>9315</v>
      </c>
      <c r="O129" s="37">
        <v>38635</v>
      </c>
      <c r="P129" s="17">
        <v>62.417497088132521</v>
      </c>
      <c r="Q129" s="17">
        <v>19.145857388511988</v>
      </c>
      <c r="R129" s="17">
        <v>1.1122742737503271</v>
      </c>
      <c r="S129" s="37">
        <v>43366</v>
      </c>
    </row>
    <row r="130" spans="1:19" x14ac:dyDescent="0.3">
      <c r="A130" t="s">
        <v>122</v>
      </c>
      <c r="B130" s="37">
        <v>207</v>
      </c>
      <c r="C130" s="37">
        <v>1783</v>
      </c>
      <c r="D130" s="17">
        <v>24.120603015075375</v>
      </c>
      <c r="E130" s="17">
        <v>57.537688442211056</v>
      </c>
      <c r="F130" s="17">
        <v>18.341708542713565</v>
      </c>
      <c r="G130" s="37">
        <v>1990</v>
      </c>
      <c r="H130" s="17">
        <v>26.884422110552762</v>
      </c>
      <c r="I130" s="17">
        <v>2.2395786440983163</v>
      </c>
      <c r="J130" s="17">
        <v>3.1622602384655258</v>
      </c>
      <c r="K130" s="37">
        <v>1131</v>
      </c>
      <c r="L130" s="37">
        <v>11000</v>
      </c>
      <c r="M130" s="37">
        <v>1625</v>
      </c>
      <c r="N130" s="37">
        <v>3280</v>
      </c>
      <c r="O130" s="37">
        <v>15905</v>
      </c>
      <c r="P130" s="17">
        <v>66.865765482552646</v>
      </c>
      <c r="Q130" s="17">
        <v>17.899747906725487</v>
      </c>
      <c r="R130" s="17">
        <v>4.5349983568846532</v>
      </c>
      <c r="S130" s="37">
        <v>19685</v>
      </c>
    </row>
    <row r="131" spans="1:19" x14ac:dyDescent="0.3">
      <c r="A131" t="s">
        <v>123</v>
      </c>
      <c r="B131" s="37">
        <v>18</v>
      </c>
      <c r="C131" s="37">
        <v>120</v>
      </c>
      <c r="D131" s="17">
        <v>16.666666666666664</v>
      </c>
      <c r="E131" s="17">
        <v>52.173913043478258</v>
      </c>
      <c r="F131" s="17">
        <v>31.159420289855071</v>
      </c>
      <c r="G131" s="37">
        <v>138</v>
      </c>
      <c r="H131" s="17">
        <v>41.304347826086953</v>
      </c>
      <c r="I131" s="17">
        <v>2.6702786377708976</v>
      </c>
      <c r="J131" s="17">
        <v>3.7593984962406015</v>
      </c>
      <c r="K131" s="37">
        <v>85</v>
      </c>
      <c r="L131" s="37">
        <v>585</v>
      </c>
      <c r="M131" s="37">
        <v>115</v>
      </c>
      <c r="N131" s="37">
        <v>185</v>
      </c>
      <c r="O131" s="37">
        <v>885</v>
      </c>
      <c r="P131" s="17">
        <v>66.666666666666657</v>
      </c>
      <c r="Q131" s="17">
        <v>17.124613003095977</v>
      </c>
      <c r="R131" s="17">
        <v>1.1428571428571428</v>
      </c>
      <c r="S131" s="37">
        <v>970</v>
      </c>
    </row>
    <row r="132" spans="1:19" x14ac:dyDescent="0.3">
      <c r="A132" t="s">
        <v>124</v>
      </c>
      <c r="B132" s="37">
        <v>58</v>
      </c>
      <c r="C132" s="37">
        <v>663</v>
      </c>
      <c r="D132" s="17">
        <v>13.314840499306518</v>
      </c>
      <c r="E132" s="17">
        <v>61.303744798890428</v>
      </c>
      <c r="F132" s="17">
        <v>25.381414701803052</v>
      </c>
      <c r="G132" s="37">
        <v>721</v>
      </c>
      <c r="H132" s="17">
        <v>39.112343966712899</v>
      </c>
      <c r="I132" s="17">
        <v>5.0910888292614036</v>
      </c>
      <c r="J132" s="17">
        <v>-0.4143646408839779</v>
      </c>
      <c r="K132" s="37">
        <v>365</v>
      </c>
      <c r="L132" s="37">
        <v>2260</v>
      </c>
      <c r="M132" s="37">
        <v>435</v>
      </c>
      <c r="N132" s="37">
        <v>760</v>
      </c>
      <c r="O132" s="37">
        <v>3455</v>
      </c>
      <c r="P132" s="17">
        <v>65.557163531114327</v>
      </c>
      <c r="Q132" s="17">
        <v>24.396271713034881</v>
      </c>
      <c r="R132" s="17">
        <v>1.4684287812041115</v>
      </c>
      <c r="S132" s="37">
        <v>3777</v>
      </c>
    </row>
    <row r="133" spans="1:19" x14ac:dyDescent="0.3">
      <c r="A133" t="s">
        <v>125</v>
      </c>
      <c r="B133" s="37">
        <v>40</v>
      </c>
      <c r="C133" s="37">
        <v>385</v>
      </c>
      <c r="D133" s="17">
        <v>13.176470588235295</v>
      </c>
      <c r="E133" s="17">
        <v>60.705882352941174</v>
      </c>
      <c r="F133" s="17">
        <v>26.117647058823529</v>
      </c>
      <c r="G133" s="37">
        <v>425</v>
      </c>
      <c r="H133" s="17">
        <v>37.176470588235297</v>
      </c>
      <c r="I133" s="17">
        <v>4.9149994217647741</v>
      </c>
      <c r="J133" s="17">
        <v>-5.7649667405764964</v>
      </c>
      <c r="K133" s="37">
        <v>229</v>
      </c>
      <c r="L133" s="37">
        <v>1665</v>
      </c>
      <c r="M133" s="37">
        <v>295</v>
      </c>
      <c r="N133" s="37">
        <v>550</v>
      </c>
      <c r="O133" s="37">
        <v>2510</v>
      </c>
      <c r="P133" s="17">
        <v>67.928286852589636</v>
      </c>
      <c r="Q133" s="17">
        <v>29.027408349716666</v>
      </c>
      <c r="R133" s="17">
        <v>5.46218487394958</v>
      </c>
      <c r="S133" s="37">
        <v>2820</v>
      </c>
    </row>
    <row r="134" spans="1:19" x14ac:dyDescent="0.3">
      <c r="A134" t="s">
        <v>126</v>
      </c>
      <c r="B134" s="37">
        <v>138</v>
      </c>
      <c r="C134" s="37">
        <v>2549</v>
      </c>
      <c r="D134" s="17">
        <v>14.812058057312989</v>
      </c>
      <c r="E134" s="17">
        <v>70.45031633792334</v>
      </c>
      <c r="F134" s="17">
        <v>14.737625604763677</v>
      </c>
      <c r="G134" s="37">
        <v>2687</v>
      </c>
      <c r="H134" s="17">
        <v>32.973576479344999</v>
      </c>
      <c r="I134" s="17">
        <v>4.1950945340431849</v>
      </c>
      <c r="J134" s="17">
        <v>2.9501915708812261</v>
      </c>
      <c r="K134" s="37">
        <v>1514</v>
      </c>
      <c r="L134" s="37">
        <v>10125</v>
      </c>
      <c r="M134" s="37">
        <v>1510</v>
      </c>
      <c r="N134" s="37">
        <v>3595</v>
      </c>
      <c r="O134" s="37">
        <v>15230</v>
      </c>
      <c r="P134" s="17">
        <v>65.233092580433365</v>
      </c>
      <c r="Q134" s="17">
        <v>23.777926964450206</v>
      </c>
      <c r="R134" s="17">
        <v>1.7368069472277889</v>
      </c>
      <c r="S134" s="37">
        <v>17929</v>
      </c>
    </row>
    <row r="135" spans="1:19" x14ac:dyDescent="0.3">
      <c r="A135" t="s">
        <v>127</v>
      </c>
      <c r="B135" s="37">
        <v>86</v>
      </c>
      <c r="C135" s="37">
        <v>1128</v>
      </c>
      <c r="D135" s="17">
        <v>13.344316309719934</v>
      </c>
      <c r="E135" s="17">
        <v>69.192751235584851</v>
      </c>
      <c r="F135" s="17">
        <v>17.462932454695224</v>
      </c>
      <c r="G135" s="37">
        <v>1214</v>
      </c>
      <c r="H135" s="17">
        <v>36.16144975288303</v>
      </c>
      <c r="I135" s="17">
        <v>4.7447823028218563</v>
      </c>
      <c r="J135" s="17">
        <v>2.2746419545071608</v>
      </c>
      <c r="K135" s="37">
        <v>669</v>
      </c>
      <c r="L135" s="37">
        <v>4850</v>
      </c>
      <c r="M135" s="37">
        <v>715</v>
      </c>
      <c r="N135" s="37">
        <v>1505</v>
      </c>
      <c r="O135" s="37">
        <v>7070</v>
      </c>
      <c r="P135" s="17">
        <v>67.256011315417254</v>
      </c>
      <c r="Q135" s="17">
        <v>27.632298913468301</v>
      </c>
      <c r="R135" s="17">
        <v>0.21261516654854712</v>
      </c>
      <c r="S135" s="37">
        <v>8000</v>
      </c>
    </row>
    <row r="136" spans="1:19" x14ac:dyDescent="0.3">
      <c r="A136" t="s">
        <v>128</v>
      </c>
      <c r="B136" s="37">
        <v>39</v>
      </c>
      <c r="C136" s="37">
        <v>236</v>
      </c>
      <c r="D136" s="17">
        <v>12</v>
      </c>
      <c r="E136" s="17">
        <v>57.818181818181813</v>
      </c>
      <c r="F136" s="17">
        <v>30.181818181818183</v>
      </c>
      <c r="G136" s="37">
        <v>275</v>
      </c>
      <c r="H136" s="17">
        <v>41.818181818181813</v>
      </c>
      <c r="I136" s="17">
        <v>4.7000512732866175</v>
      </c>
      <c r="J136" s="17">
        <v>-1.079136690647482</v>
      </c>
      <c r="K136" s="37">
        <v>158</v>
      </c>
      <c r="L136" s="37">
        <v>675</v>
      </c>
      <c r="M136" s="37">
        <v>140</v>
      </c>
      <c r="N136" s="37">
        <v>275</v>
      </c>
      <c r="O136" s="37">
        <v>1090</v>
      </c>
      <c r="P136" s="17">
        <v>64.22018348623854</v>
      </c>
      <c r="Q136" s="17">
        <v>18.629294137754229</v>
      </c>
      <c r="R136" s="17">
        <v>-4.8034934497816595</v>
      </c>
      <c r="S136" s="37">
        <v>1098</v>
      </c>
    </row>
    <row r="137" spans="1:19" x14ac:dyDescent="0.3">
      <c r="A137" t="s">
        <v>129</v>
      </c>
      <c r="B137" s="37">
        <v>93</v>
      </c>
      <c r="C137" s="37">
        <v>1249</v>
      </c>
      <c r="D137" s="17">
        <v>16.095380029806257</v>
      </c>
      <c r="E137" s="17">
        <v>63.85991058122206</v>
      </c>
      <c r="F137" s="17">
        <v>20.044709388971686</v>
      </c>
      <c r="G137" s="37">
        <v>1342</v>
      </c>
      <c r="H137" s="17">
        <v>34.649776453055139</v>
      </c>
      <c r="I137" s="17">
        <v>4.3601156632769094</v>
      </c>
      <c r="J137" s="17">
        <v>-2.1152443471918305</v>
      </c>
      <c r="K137" s="37">
        <v>736</v>
      </c>
      <c r="L137" s="37">
        <v>4430</v>
      </c>
      <c r="M137" s="37">
        <v>745</v>
      </c>
      <c r="N137" s="37">
        <v>1445</v>
      </c>
      <c r="O137" s="37">
        <v>6620</v>
      </c>
      <c r="P137" s="17">
        <v>66.465256797583081</v>
      </c>
      <c r="Q137" s="17">
        <v>21.508171155658079</v>
      </c>
      <c r="R137" s="17">
        <v>0.99160945842868031</v>
      </c>
      <c r="S137" s="37">
        <v>7410</v>
      </c>
    </row>
    <row r="138" spans="1:19" x14ac:dyDescent="0.3">
      <c r="A138" t="s">
        <v>130</v>
      </c>
      <c r="B138" s="37">
        <v>38</v>
      </c>
      <c r="C138" s="37">
        <v>316</v>
      </c>
      <c r="D138" s="17">
        <v>11.864406779661017</v>
      </c>
      <c r="E138" s="17">
        <v>61.581920903954803</v>
      </c>
      <c r="F138" s="17">
        <v>26.55367231638418</v>
      </c>
      <c r="G138" s="37">
        <v>354</v>
      </c>
      <c r="H138" s="17">
        <v>38.135593220338983</v>
      </c>
      <c r="I138" s="17">
        <v>5.5862395455262739</v>
      </c>
      <c r="J138" s="17">
        <v>-3.804347826086957</v>
      </c>
      <c r="K138" s="37">
        <v>201</v>
      </c>
      <c r="L138" s="37">
        <v>1085</v>
      </c>
      <c r="M138" s="37">
        <v>200</v>
      </c>
      <c r="N138" s="37">
        <v>410</v>
      </c>
      <c r="O138" s="37">
        <v>1695</v>
      </c>
      <c r="P138" s="17">
        <v>62.831858407079643</v>
      </c>
      <c r="Q138" s="17">
        <v>26.747672400189366</v>
      </c>
      <c r="R138" s="17">
        <v>0.59347181008902083</v>
      </c>
      <c r="S138" s="37">
        <v>1865</v>
      </c>
    </row>
    <row r="139" spans="1:19" x14ac:dyDescent="0.3">
      <c r="A139" t="s">
        <v>131</v>
      </c>
      <c r="B139" s="37" t="s">
        <v>555</v>
      </c>
      <c r="C139" s="37" t="s">
        <v>555</v>
      </c>
      <c r="D139" s="17">
        <v>12.5</v>
      </c>
      <c r="E139" s="17">
        <v>61.53846153846154</v>
      </c>
      <c r="F139" s="17">
        <v>25.961538461538463</v>
      </c>
      <c r="G139" s="37">
        <v>104</v>
      </c>
      <c r="H139" s="17">
        <v>37.5</v>
      </c>
      <c r="I139" s="17">
        <v>6.3453325198291637</v>
      </c>
      <c r="J139" s="17">
        <v>-6.3063063063063058</v>
      </c>
      <c r="K139" s="37">
        <v>56</v>
      </c>
      <c r="L139" s="37">
        <v>315</v>
      </c>
      <c r="M139" s="37">
        <v>50</v>
      </c>
      <c r="N139" s="37">
        <v>110</v>
      </c>
      <c r="O139" s="37">
        <v>475</v>
      </c>
      <c r="P139" s="17">
        <v>68.421052631578945</v>
      </c>
      <c r="Q139" s="17">
        <v>28.981086028065896</v>
      </c>
      <c r="R139" s="17">
        <v>-7.7669902912621351</v>
      </c>
      <c r="S139" s="37">
        <v>515</v>
      </c>
    </row>
    <row r="140" spans="1:19" x14ac:dyDescent="0.3">
      <c r="A140" t="s">
        <v>132</v>
      </c>
      <c r="B140" s="37">
        <v>86</v>
      </c>
      <c r="C140" s="37">
        <v>864</v>
      </c>
      <c r="D140" s="17">
        <v>16</v>
      </c>
      <c r="E140" s="17">
        <v>59.473684210526315</v>
      </c>
      <c r="F140" s="17">
        <v>24.526315789473685</v>
      </c>
      <c r="G140" s="37">
        <v>950</v>
      </c>
      <c r="H140" s="17">
        <v>37.15789473684211</v>
      </c>
      <c r="I140" s="17">
        <v>3.7655079472036146</v>
      </c>
      <c r="J140" s="17">
        <v>-1.0416666666666665</v>
      </c>
      <c r="K140" s="37">
        <v>511</v>
      </c>
      <c r="L140" s="37">
        <v>2725</v>
      </c>
      <c r="M140" s="37">
        <v>550</v>
      </c>
      <c r="N140" s="37">
        <v>1055</v>
      </c>
      <c r="O140" s="37">
        <v>4330</v>
      </c>
      <c r="P140" s="17">
        <v>63.048498845265591</v>
      </c>
      <c r="Q140" s="17">
        <v>17.162788854096476</v>
      </c>
      <c r="R140" s="17">
        <v>-1.1415525114155249</v>
      </c>
      <c r="S140" s="37">
        <v>4451</v>
      </c>
    </row>
    <row r="141" spans="1:19" x14ac:dyDescent="0.3">
      <c r="A141" t="s">
        <v>133</v>
      </c>
      <c r="B141" s="37">
        <v>41</v>
      </c>
      <c r="C141" s="37">
        <v>371</v>
      </c>
      <c r="D141" s="17">
        <v>8.4951456310679614</v>
      </c>
      <c r="E141" s="17">
        <v>64.563106796116514</v>
      </c>
      <c r="F141" s="17">
        <v>26.941747572815533</v>
      </c>
      <c r="G141" s="37">
        <v>412</v>
      </c>
      <c r="H141" s="17">
        <v>37.864077669902912</v>
      </c>
      <c r="I141" s="17">
        <v>4.945978391356542</v>
      </c>
      <c r="J141" s="17">
        <v>-4.8498845265588919</v>
      </c>
      <c r="K141" s="37">
        <v>207</v>
      </c>
      <c r="L141" s="37">
        <v>1200</v>
      </c>
      <c r="M141" s="37">
        <v>260</v>
      </c>
      <c r="N141" s="37">
        <v>480</v>
      </c>
      <c r="O141" s="37">
        <v>1940</v>
      </c>
      <c r="P141" s="17">
        <v>64.175257731958766</v>
      </c>
      <c r="Q141" s="17">
        <v>23.289315726290518</v>
      </c>
      <c r="R141" s="17">
        <v>0</v>
      </c>
      <c r="S141" s="37">
        <v>2023</v>
      </c>
    </row>
    <row r="142" spans="1:19" x14ac:dyDescent="0.3">
      <c r="A142" t="s">
        <v>134</v>
      </c>
      <c r="B142" s="37">
        <v>31</v>
      </c>
      <c r="C142" s="37">
        <v>587</v>
      </c>
      <c r="D142" s="17">
        <v>16.181229773462782</v>
      </c>
      <c r="E142" s="17">
        <v>62.135922330097081</v>
      </c>
      <c r="F142" s="17">
        <v>21.68284789644013</v>
      </c>
      <c r="G142" s="37">
        <v>618</v>
      </c>
      <c r="H142" s="17">
        <v>39.158576051779939</v>
      </c>
      <c r="I142" s="17">
        <v>3.7682926829268291</v>
      </c>
      <c r="J142" s="17">
        <v>-2.9827315541601256</v>
      </c>
      <c r="K142" s="37">
        <v>315</v>
      </c>
      <c r="L142" s="37">
        <v>1660</v>
      </c>
      <c r="M142" s="37">
        <v>340</v>
      </c>
      <c r="N142" s="37">
        <v>730</v>
      </c>
      <c r="O142" s="37">
        <v>2730</v>
      </c>
      <c r="P142" s="17">
        <v>61.355311355311358</v>
      </c>
      <c r="Q142" s="17">
        <v>16.646341463414636</v>
      </c>
      <c r="R142" s="17">
        <v>-4.3782837127845884</v>
      </c>
      <c r="S142" s="37">
        <v>2830</v>
      </c>
    </row>
    <row r="143" spans="1:19" x14ac:dyDescent="0.3">
      <c r="A143" t="s">
        <v>135</v>
      </c>
      <c r="B143" s="37">
        <v>70</v>
      </c>
      <c r="C143" s="37">
        <v>489</v>
      </c>
      <c r="D143" s="17">
        <v>17.173524150268335</v>
      </c>
      <c r="E143" s="17">
        <v>53.13059033989267</v>
      </c>
      <c r="F143" s="17">
        <v>29.695885509838998</v>
      </c>
      <c r="G143" s="37">
        <v>559</v>
      </c>
      <c r="H143" s="17">
        <v>41.144901610017889</v>
      </c>
      <c r="I143" s="17">
        <v>6.1340941512125529</v>
      </c>
      <c r="J143" s="17">
        <v>-5.8922558922558927</v>
      </c>
      <c r="K143" s="37">
        <v>310</v>
      </c>
      <c r="L143" s="37">
        <v>1620</v>
      </c>
      <c r="M143" s="37">
        <v>275</v>
      </c>
      <c r="N143" s="37">
        <v>495</v>
      </c>
      <c r="O143" s="37">
        <v>2390</v>
      </c>
      <c r="P143" s="17">
        <v>67.991631799163173</v>
      </c>
      <c r="Q143" s="17">
        <v>26.22627016350269</v>
      </c>
      <c r="R143" s="17">
        <v>-0.82987551867219922</v>
      </c>
      <c r="S143" s="37">
        <v>2517</v>
      </c>
    </row>
    <row r="144" spans="1:19" x14ac:dyDescent="0.3">
      <c r="A144" t="s">
        <v>136</v>
      </c>
      <c r="B144" s="37">
        <v>137</v>
      </c>
      <c r="C144" s="37">
        <v>2119</v>
      </c>
      <c r="D144" s="17">
        <v>20.478723404255319</v>
      </c>
      <c r="E144" s="17">
        <v>61.87943262411347</v>
      </c>
      <c r="F144" s="17">
        <v>17.641843971631204</v>
      </c>
      <c r="G144" s="37">
        <v>2256</v>
      </c>
      <c r="H144" s="17">
        <v>35.150709219858157</v>
      </c>
      <c r="I144" s="17">
        <v>5.0063244790626449</v>
      </c>
      <c r="J144" s="17">
        <v>3.1078610603290677</v>
      </c>
      <c r="K144" s="37">
        <v>1260</v>
      </c>
      <c r="L144" s="37">
        <v>7325</v>
      </c>
      <c r="M144" s="37">
        <v>1210</v>
      </c>
      <c r="N144" s="37">
        <v>2375</v>
      </c>
      <c r="O144" s="37">
        <v>10910</v>
      </c>
      <c r="P144" s="17">
        <v>67.369385884509626</v>
      </c>
      <c r="Q144" s="17">
        <v>24.210549674899585</v>
      </c>
      <c r="R144" s="17">
        <v>4.401913875598086</v>
      </c>
      <c r="S144" s="37">
        <v>12404</v>
      </c>
    </row>
    <row r="145" spans="1:19" x14ac:dyDescent="0.3">
      <c r="A145" t="s">
        <v>137</v>
      </c>
      <c r="B145" s="37">
        <v>156</v>
      </c>
      <c r="C145" s="37">
        <v>1498</v>
      </c>
      <c r="D145" s="17">
        <v>19.709794437726725</v>
      </c>
      <c r="E145" s="17">
        <v>59.12938331318017</v>
      </c>
      <c r="F145" s="17">
        <v>21.160822249093108</v>
      </c>
      <c r="G145" s="37">
        <v>1654</v>
      </c>
      <c r="H145" s="17">
        <v>38.996372430471581</v>
      </c>
      <c r="I145" s="17">
        <v>4.0575017172014523</v>
      </c>
      <c r="J145" s="17">
        <v>0.97680097680097677</v>
      </c>
      <c r="K145" s="37">
        <v>894</v>
      </c>
      <c r="L145" s="37">
        <v>5485</v>
      </c>
      <c r="M145" s="37">
        <v>930</v>
      </c>
      <c r="N145" s="37">
        <v>1805</v>
      </c>
      <c r="O145" s="37">
        <v>8220</v>
      </c>
      <c r="P145" s="17">
        <v>66.423357664233578</v>
      </c>
      <c r="Q145" s="17">
        <v>20.164851339417133</v>
      </c>
      <c r="R145" s="17">
        <v>1.7326732673267329</v>
      </c>
      <c r="S145" s="37">
        <v>9095</v>
      </c>
    </row>
    <row r="146" spans="1:19" x14ac:dyDescent="0.3">
      <c r="A146" t="s">
        <v>138</v>
      </c>
      <c r="B146" s="37">
        <v>111</v>
      </c>
      <c r="C146" s="37">
        <v>1222</v>
      </c>
      <c r="D146" s="17">
        <v>14.628657164291074</v>
      </c>
      <c r="E146" s="17">
        <v>62.115528882220552</v>
      </c>
      <c r="F146" s="17">
        <v>23.255813953488371</v>
      </c>
      <c r="G146" s="37">
        <v>1333</v>
      </c>
      <c r="H146" s="17">
        <v>38.934733683420859</v>
      </c>
      <c r="I146" s="17">
        <v>4.893359274622811</v>
      </c>
      <c r="J146" s="17">
        <v>-5.1245551601423491</v>
      </c>
      <c r="K146" s="37">
        <v>685</v>
      </c>
      <c r="L146" s="37">
        <v>4030</v>
      </c>
      <c r="M146" s="37">
        <v>700</v>
      </c>
      <c r="N146" s="37">
        <v>1390</v>
      </c>
      <c r="O146" s="37">
        <v>6120</v>
      </c>
      <c r="P146" s="17">
        <v>65.196078431372555</v>
      </c>
      <c r="Q146" s="17">
        <v>22.466135604419808</v>
      </c>
      <c r="R146" s="17">
        <v>-3.622047244094488</v>
      </c>
      <c r="S146" s="37">
        <v>6661</v>
      </c>
    </row>
    <row r="147" spans="1:19" x14ac:dyDescent="0.3">
      <c r="A147" t="s">
        <v>139</v>
      </c>
      <c r="B147" s="37">
        <v>33</v>
      </c>
      <c r="C147" s="37">
        <v>221</v>
      </c>
      <c r="D147" s="17">
        <v>6.6929133858267722</v>
      </c>
      <c r="E147" s="17">
        <v>66.141732283464577</v>
      </c>
      <c r="F147" s="17">
        <v>27.165354330708663</v>
      </c>
      <c r="G147" s="37">
        <v>254</v>
      </c>
      <c r="H147" s="17">
        <v>47.244094488188978</v>
      </c>
      <c r="I147" s="17">
        <v>2.2715077803612949</v>
      </c>
      <c r="J147" s="17">
        <v>2.834008097165992</v>
      </c>
      <c r="K147" s="37">
        <v>162</v>
      </c>
      <c r="L147" s="37">
        <v>3725</v>
      </c>
      <c r="M147" s="37">
        <v>360</v>
      </c>
      <c r="N147" s="37">
        <v>520</v>
      </c>
      <c r="O147" s="37">
        <v>4605</v>
      </c>
      <c r="P147" s="17">
        <v>80.890336590662329</v>
      </c>
      <c r="Q147" s="17">
        <v>41.18225719906993</v>
      </c>
      <c r="R147" s="17">
        <v>2.5612472160356345</v>
      </c>
      <c r="S147" s="37">
        <v>5814</v>
      </c>
    </row>
    <row r="148" spans="1:19" x14ac:dyDescent="0.3">
      <c r="A148" t="s">
        <v>140</v>
      </c>
      <c r="B148" s="37">
        <v>24</v>
      </c>
      <c r="C148" s="37">
        <v>298</v>
      </c>
      <c r="D148" s="17">
        <v>16.149068322981368</v>
      </c>
      <c r="E148" s="17">
        <v>55.900621118012417</v>
      </c>
      <c r="F148" s="17">
        <v>27.950310559006208</v>
      </c>
      <c r="G148" s="37">
        <v>322</v>
      </c>
      <c r="H148" s="17">
        <v>43.478260869565219</v>
      </c>
      <c r="I148" s="17">
        <v>4.7457627118644066</v>
      </c>
      <c r="J148" s="17">
        <v>-2.7190332326283988</v>
      </c>
      <c r="K148" s="37">
        <v>165</v>
      </c>
      <c r="L148" s="37">
        <v>970</v>
      </c>
      <c r="M148" s="37">
        <v>175</v>
      </c>
      <c r="N148" s="37">
        <v>390</v>
      </c>
      <c r="O148" s="37">
        <v>1535</v>
      </c>
      <c r="P148" s="17">
        <v>62.540716612377842</v>
      </c>
      <c r="Q148" s="17">
        <v>22.62343404568902</v>
      </c>
      <c r="R148" s="17">
        <v>9.252669039145907</v>
      </c>
      <c r="S148" s="37">
        <v>1563</v>
      </c>
    </row>
    <row r="149" spans="1:19" x14ac:dyDescent="0.3">
      <c r="A149" t="s">
        <v>141</v>
      </c>
      <c r="B149" s="37">
        <v>162</v>
      </c>
      <c r="C149" s="37">
        <v>2241</v>
      </c>
      <c r="D149" s="17">
        <v>17.811069496462757</v>
      </c>
      <c r="E149" s="17">
        <v>64.585934248855594</v>
      </c>
      <c r="F149" s="17">
        <v>17.602996254681649</v>
      </c>
      <c r="G149" s="37">
        <v>2403</v>
      </c>
      <c r="H149" s="17">
        <v>33.042030794839782</v>
      </c>
      <c r="I149" s="17">
        <v>3.4445193010621677</v>
      </c>
      <c r="J149" s="17">
        <v>1.2642225031605563</v>
      </c>
      <c r="K149" s="37">
        <v>1338</v>
      </c>
      <c r="L149" s="37">
        <v>9180</v>
      </c>
      <c r="M149" s="37">
        <v>1450</v>
      </c>
      <c r="N149" s="37">
        <v>3320</v>
      </c>
      <c r="O149" s="37">
        <v>13950</v>
      </c>
      <c r="P149" s="17">
        <v>64.551971326164875</v>
      </c>
      <c r="Q149" s="17">
        <v>19.99627309605378</v>
      </c>
      <c r="R149" s="17">
        <v>2.197802197802198</v>
      </c>
      <c r="S149" s="37">
        <v>16526</v>
      </c>
    </row>
    <row r="150" spans="1:19" x14ac:dyDescent="0.3">
      <c r="A150" t="s">
        <v>142</v>
      </c>
      <c r="B150" s="37">
        <v>43</v>
      </c>
      <c r="C150" s="37">
        <v>449</v>
      </c>
      <c r="D150" s="17">
        <v>14.43089430894309</v>
      </c>
      <c r="E150" s="17">
        <v>59.756097560975604</v>
      </c>
      <c r="F150" s="17">
        <v>25.8130081300813</v>
      </c>
      <c r="G150" s="37">
        <v>492</v>
      </c>
      <c r="H150" s="17">
        <v>41.056910569105689</v>
      </c>
      <c r="I150" s="17">
        <v>5.9897735573411248</v>
      </c>
      <c r="J150" s="17">
        <v>0</v>
      </c>
      <c r="K150" s="37">
        <v>246</v>
      </c>
      <c r="L150" s="37">
        <v>1410</v>
      </c>
      <c r="M150" s="37">
        <v>235</v>
      </c>
      <c r="N150" s="37">
        <v>560</v>
      </c>
      <c r="O150" s="37">
        <v>2205</v>
      </c>
      <c r="P150" s="17">
        <v>63.492063492063487</v>
      </c>
      <c r="Q150" s="17">
        <v>26.844411979547118</v>
      </c>
      <c r="R150" s="17">
        <v>-2</v>
      </c>
      <c r="S150" s="37">
        <v>2220</v>
      </c>
    </row>
    <row r="151" spans="1:19" x14ac:dyDescent="0.3">
      <c r="A151" t="s">
        <v>143</v>
      </c>
      <c r="B151" s="37">
        <v>28</v>
      </c>
      <c r="C151" s="37">
        <v>396</v>
      </c>
      <c r="D151" s="17">
        <v>11.556603773584905</v>
      </c>
      <c r="E151" s="17">
        <v>65.801886792452834</v>
      </c>
      <c r="F151" s="17">
        <v>22.641509433962266</v>
      </c>
      <c r="G151" s="37">
        <v>424</v>
      </c>
      <c r="H151" s="17">
        <v>39.858490566037737</v>
      </c>
      <c r="I151" s="17">
        <v>5.0536352800953521</v>
      </c>
      <c r="J151" s="17">
        <v>1.9230769230769231</v>
      </c>
      <c r="K151" s="37">
        <v>209</v>
      </c>
      <c r="L151" s="37">
        <v>1460</v>
      </c>
      <c r="M151" s="37">
        <v>290</v>
      </c>
      <c r="N151" s="37">
        <v>730</v>
      </c>
      <c r="O151" s="37">
        <v>2480</v>
      </c>
      <c r="P151" s="17">
        <v>59.475806451612897</v>
      </c>
      <c r="Q151" s="17">
        <v>29.558998808104885</v>
      </c>
      <c r="R151" s="17">
        <v>1.8480492813141685</v>
      </c>
      <c r="S151" s="37">
        <v>2813</v>
      </c>
    </row>
    <row r="152" spans="1:19" x14ac:dyDescent="0.3">
      <c r="A152" t="s">
        <v>144</v>
      </c>
      <c r="B152" s="37">
        <v>45</v>
      </c>
      <c r="C152" s="37">
        <v>424</v>
      </c>
      <c r="D152" s="17">
        <v>9.8081023454157776</v>
      </c>
      <c r="E152" s="17">
        <v>65.031982942430702</v>
      </c>
      <c r="F152" s="17">
        <v>25.159914712153519</v>
      </c>
      <c r="G152" s="37">
        <v>469</v>
      </c>
      <c r="H152" s="17">
        <v>42.004264392324089</v>
      </c>
      <c r="I152" s="17">
        <v>2.1062558943728384</v>
      </c>
      <c r="J152" s="17">
        <v>-2.0876826722338206</v>
      </c>
      <c r="K152" s="37">
        <v>242</v>
      </c>
      <c r="L152" s="37">
        <v>6575</v>
      </c>
      <c r="M152" s="37">
        <v>625</v>
      </c>
      <c r="N152" s="37">
        <v>1000</v>
      </c>
      <c r="O152" s="37">
        <v>8200</v>
      </c>
      <c r="P152" s="17">
        <v>77.378048780487802</v>
      </c>
      <c r="Q152" s="17">
        <v>36.825796021017645</v>
      </c>
      <c r="R152" s="17">
        <v>2.1170610211706102</v>
      </c>
      <c r="S152" s="37">
        <v>10041</v>
      </c>
    </row>
    <row r="153" spans="1:19" x14ac:dyDescent="0.3">
      <c r="A153" t="s">
        <v>145</v>
      </c>
      <c r="B153" s="37">
        <v>55</v>
      </c>
      <c r="C153" s="37">
        <v>1102</v>
      </c>
      <c r="D153" s="17">
        <v>12.791702679343128</v>
      </c>
      <c r="E153" s="17">
        <v>71.305099394987039</v>
      </c>
      <c r="F153" s="17">
        <v>15.903197925669835</v>
      </c>
      <c r="G153" s="37">
        <v>1157</v>
      </c>
      <c r="H153" s="17">
        <v>31.028522039757995</v>
      </c>
      <c r="I153" s="17">
        <v>4.3878944174757279</v>
      </c>
      <c r="J153" s="17">
        <v>-7.2173215717722536</v>
      </c>
      <c r="K153" s="37">
        <v>663</v>
      </c>
      <c r="L153" s="37">
        <v>4580</v>
      </c>
      <c r="M153" s="37">
        <v>715</v>
      </c>
      <c r="N153" s="37">
        <v>1870</v>
      </c>
      <c r="O153" s="37">
        <v>7165</v>
      </c>
      <c r="P153" s="17">
        <v>62.944870900209352</v>
      </c>
      <c r="Q153" s="17">
        <v>27.173088592233007</v>
      </c>
      <c r="R153" s="17">
        <v>-0.96751900483759512</v>
      </c>
      <c r="S153" s="37">
        <v>8137</v>
      </c>
    </row>
    <row r="154" spans="1:19" x14ac:dyDescent="0.3">
      <c r="A154" t="s">
        <v>146</v>
      </c>
      <c r="B154" s="37">
        <v>125</v>
      </c>
      <c r="C154" s="37">
        <v>2101</v>
      </c>
      <c r="D154" s="17">
        <v>13.2973944294699</v>
      </c>
      <c r="E154" s="17">
        <v>70.889487870619945</v>
      </c>
      <c r="F154" s="17">
        <v>15.813117699910153</v>
      </c>
      <c r="G154" s="37">
        <v>2226</v>
      </c>
      <c r="H154" s="17">
        <v>34.501347708894883</v>
      </c>
      <c r="I154" s="17">
        <v>3.2703552434401906</v>
      </c>
      <c r="J154" s="17">
        <v>1.4123006833712985</v>
      </c>
      <c r="K154" s="37">
        <v>1210</v>
      </c>
      <c r="L154" s="37">
        <v>10445</v>
      </c>
      <c r="M154" s="37">
        <v>1790</v>
      </c>
      <c r="N154" s="37">
        <v>3920</v>
      </c>
      <c r="O154" s="37">
        <v>16155</v>
      </c>
      <c r="P154" s="17">
        <v>65.61436087898484</v>
      </c>
      <c r="Q154" s="17">
        <v>23.734316692621867</v>
      </c>
      <c r="R154" s="17">
        <v>1.6677155443675269</v>
      </c>
      <c r="S154" s="37">
        <v>18843</v>
      </c>
    </row>
    <row r="155" spans="1:19" x14ac:dyDescent="0.3">
      <c r="A155" t="s">
        <v>147</v>
      </c>
      <c r="B155" s="37">
        <v>199</v>
      </c>
      <c r="C155" s="37">
        <v>2350</v>
      </c>
      <c r="D155" s="17">
        <v>18.830914083954493</v>
      </c>
      <c r="E155" s="17">
        <v>63.554335033346412</v>
      </c>
      <c r="F155" s="17">
        <v>17.614750882699099</v>
      </c>
      <c r="G155" s="37">
        <v>2549</v>
      </c>
      <c r="H155" s="17">
        <v>29.305610043154179</v>
      </c>
      <c r="I155" s="17">
        <v>2.8835167818640484</v>
      </c>
      <c r="J155" s="17">
        <v>3.4916768168899717</v>
      </c>
      <c r="K155" s="37">
        <v>1531</v>
      </c>
      <c r="L155" s="37">
        <v>12110</v>
      </c>
      <c r="M155" s="37">
        <v>1675</v>
      </c>
      <c r="N155" s="37">
        <v>3350</v>
      </c>
      <c r="O155" s="37">
        <v>17135</v>
      </c>
      <c r="P155" s="17">
        <v>68.689816165742627</v>
      </c>
      <c r="Q155" s="17">
        <v>19.383703435559227</v>
      </c>
      <c r="R155" s="17">
        <v>0.70526006464883928</v>
      </c>
      <c r="S155" s="37">
        <v>21062</v>
      </c>
    </row>
    <row r="156" spans="1:19" x14ac:dyDescent="0.3">
      <c r="A156" t="s">
        <v>148</v>
      </c>
      <c r="B156" s="37">
        <v>96</v>
      </c>
      <c r="C156" s="37">
        <v>1700</v>
      </c>
      <c r="D156" s="17">
        <v>12.416481069042316</v>
      </c>
      <c r="E156" s="17">
        <v>70.044543429844097</v>
      </c>
      <c r="F156" s="17">
        <v>17.538975501113583</v>
      </c>
      <c r="G156" s="37">
        <v>1796</v>
      </c>
      <c r="H156" s="17">
        <v>37.639198218262806</v>
      </c>
      <c r="I156" s="17">
        <v>5.0777495052304218</v>
      </c>
      <c r="J156" s="17">
        <v>-0.16675931072818231</v>
      </c>
      <c r="K156" s="37">
        <v>1011</v>
      </c>
      <c r="L156" s="37">
        <v>4795</v>
      </c>
      <c r="M156" s="37">
        <v>995</v>
      </c>
      <c r="N156" s="37">
        <v>2245</v>
      </c>
      <c r="O156" s="37">
        <v>8035</v>
      </c>
      <c r="P156" s="17">
        <v>61.356565028002485</v>
      </c>
      <c r="Q156" s="17">
        <v>22.716991800961267</v>
      </c>
      <c r="R156" s="17">
        <v>0.12461059190031153</v>
      </c>
      <c r="S156" s="37">
        <v>8608</v>
      </c>
    </row>
    <row r="157" spans="1:19" x14ac:dyDescent="0.3">
      <c r="A157" t="s">
        <v>149</v>
      </c>
      <c r="B157" s="37">
        <v>33</v>
      </c>
      <c r="C157" s="37">
        <v>243</v>
      </c>
      <c r="D157" s="17">
        <v>11.231884057971014</v>
      </c>
      <c r="E157" s="17">
        <v>59.420289855072461</v>
      </c>
      <c r="F157" s="17">
        <v>29.347826086956523</v>
      </c>
      <c r="G157" s="37">
        <v>276</v>
      </c>
      <c r="H157" s="17">
        <v>38.768115942028984</v>
      </c>
      <c r="I157" s="17">
        <v>5.0549450549450547</v>
      </c>
      <c r="J157" s="17">
        <v>-4.4982698961937722</v>
      </c>
      <c r="K157" s="37">
        <v>139</v>
      </c>
      <c r="L157" s="37">
        <v>995</v>
      </c>
      <c r="M157" s="37">
        <v>185</v>
      </c>
      <c r="N157" s="37">
        <v>335</v>
      </c>
      <c r="O157" s="37">
        <v>1515</v>
      </c>
      <c r="P157" s="17">
        <v>66.006600660065999</v>
      </c>
      <c r="Q157" s="17">
        <v>27.747252747252748</v>
      </c>
      <c r="R157" s="17">
        <v>3.7671232876712328</v>
      </c>
      <c r="S157" s="37">
        <v>1612</v>
      </c>
    </row>
    <row r="158" spans="1:19" x14ac:dyDescent="0.3">
      <c r="A158" t="s">
        <v>150</v>
      </c>
      <c r="B158" s="37">
        <v>116</v>
      </c>
      <c r="C158" s="37">
        <v>809</v>
      </c>
      <c r="D158" s="17">
        <v>14.270270270270272</v>
      </c>
      <c r="E158" s="17">
        <v>56.756756756756758</v>
      </c>
      <c r="F158" s="17">
        <v>28.972972972972972</v>
      </c>
      <c r="G158" s="37">
        <v>925</v>
      </c>
      <c r="H158" s="17">
        <v>43.675675675675677</v>
      </c>
      <c r="I158" s="17">
        <v>4.4436971560338199</v>
      </c>
      <c r="J158" s="17">
        <v>0.65288356909684442</v>
      </c>
      <c r="K158" s="37">
        <v>473</v>
      </c>
      <c r="L158" s="37">
        <v>3055</v>
      </c>
      <c r="M158" s="37">
        <v>620</v>
      </c>
      <c r="N158" s="37">
        <v>1170</v>
      </c>
      <c r="O158" s="37">
        <v>4845</v>
      </c>
      <c r="P158" s="17">
        <v>63.777089783281738</v>
      </c>
      <c r="Q158" s="17">
        <v>23.275365103766333</v>
      </c>
      <c r="R158" s="17">
        <v>2</v>
      </c>
      <c r="S158" s="37">
        <v>5433</v>
      </c>
    </row>
    <row r="159" spans="1:19" x14ac:dyDescent="0.3">
      <c r="A159" t="s">
        <v>151</v>
      </c>
      <c r="B159" s="37">
        <v>53</v>
      </c>
      <c r="C159" s="37">
        <v>1038</v>
      </c>
      <c r="D159" s="17">
        <v>16.956920256645279</v>
      </c>
      <c r="E159" s="17">
        <v>65.444546287809345</v>
      </c>
      <c r="F159" s="17">
        <v>17.598533455545372</v>
      </c>
      <c r="G159" s="37">
        <v>1091</v>
      </c>
      <c r="H159" s="17">
        <v>35.563703024747937</v>
      </c>
      <c r="I159" s="17">
        <v>3.6940475384302838</v>
      </c>
      <c r="J159" s="17">
        <v>-0.90826521344232525</v>
      </c>
      <c r="K159" s="37">
        <v>636</v>
      </c>
      <c r="L159" s="37">
        <v>4265</v>
      </c>
      <c r="M159" s="37">
        <v>795</v>
      </c>
      <c r="N159" s="37">
        <v>1485</v>
      </c>
      <c r="O159" s="37">
        <v>6545</v>
      </c>
      <c r="P159" s="17">
        <v>65.393430099312454</v>
      </c>
      <c r="Q159" s="17">
        <v>22.160899302498816</v>
      </c>
      <c r="R159" s="17">
        <v>2.5058731401722789</v>
      </c>
      <c r="S159" s="37">
        <v>7565</v>
      </c>
    </row>
    <row r="160" spans="1:19" x14ac:dyDescent="0.3">
      <c r="A160" t="s">
        <v>152</v>
      </c>
      <c r="B160" s="37">
        <v>14</v>
      </c>
      <c r="C160" s="37">
        <v>71</v>
      </c>
      <c r="D160" s="17">
        <v>14.117647058823529</v>
      </c>
      <c r="E160" s="17">
        <v>51.764705882352949</v>
      </c>
      <c r="F160" s="17">
        <v>34.117647058823529</v>
      </c>
      <c r="G160" s="37">
        <v>85</v>
      </c>
      <c r="H160" s="17">
        <v>42.352941176470587</v>
      </c>
      <c r="I160" s="17">
        <v>3.2099697885196377</v>
      </c>
      <c r="J160" s="17">
        <v>7.59493670886076</v>
      </c>
      <c r="K160" s="37">
        <v>41</v>
      </c>
      <c r="L160" s="37">
        <v>375</v>
      </c>
      <c r="M160" s="37">
        <v>60</v>
      </c>
      <c r="N160" s="37">
        <v>135</v>
      </c>
      <c r="O160" s="37">
        <v>570</v>
      </c>
      <c r="P160" s="17">
        <v>64.912280701754383</v>
      </c>
      <c r="Q160" s="17">
        <v>21.525679758308158</v>
      </c>
      <c r="R160" s="17">
        <v>23.913043478260871</v>
      </c>
      <c r="S160" s="37">
        <v>619</v>
      </c>
    </row>
    <row r="161" spans="1:19" x14ac:dyDescent="0.3">
      <c r="A161" t="s">
        <v>153</v>
      </c>
      <c r="B161" s="37">
        <v>25</v>
      </c>
      <c r="C161" s="37">
        <v>199</v>
      </c>
      <c r="D161" s="17">
        <v>11.607142857142858</v>
      </c>
      <c r="E161" s="17">
        <v>60.267857142857139</v>
      </c>
      <c r="F161" s="17">
        <v>28.125</v>
      </c>
      <c r="G161" s="37">
        <v>224</v>
      </c>
      <c r="H161" s="17">
        <v>42.857142857142854</v>
      </c>
      <c r="I161" s="17">
        <v>2.8343666961913199</v>
      </c>
      <c r="J161" s="17">
        <v>-3.8626609442060089</v>
      </c>
      <c r="K161" s="37">
        <v>105</v>
      </c>
      <c r="L161" s="37">
        <v>795</v>
      </c>
      <c r="M161" s="37">
        <v>125</v>
      </c>
      <c r="N161" s="37">
        <v>300</v>
      </c>
      <c r="O161" s="37">
        <v>1220</v>
      </c>
      <c r="P161" s="17">
        <v>66.393442622950815</v>
      </c>
      <c r="Q161" s="17">
        <v>15.437175756042009</v>
      </c>
      <c r="R161" s="17">
        <v>12.442396313364055</v>
      </c>
      <c r="S161" s="37">
        <v>1261</v>
      </c>
    </row>
    <row r="162" spans="1:19" x14ac:dyDescent="0.3">
      <c r="A162" t="s">
        <v>154</v>
      </c>
      <c r="B162" s="37">
        <v>62</v>
      </c>
      <c r="C162" s="37">
        <v>516</v>
      </c>
      <c r="D162" s="17">
        <v>11.072664359861593</v>
      </c>
      <c r="E162" s="17">
        <v>65.570934256055367</v>
      </c>
      <c r="F162" s="17">
        <v>23.356401384083046</v>
      </c>
      <c r="G162" s="37">
        <v>578</v>
      </c>
      <c r="H162" s="17">
        <v>40.13840830449827</v>
      </c>
      <c r="I162" s="17">
        <v>2.0410325223348282</v>
      </c>
      <c r="J162" s="17">
        <v>-5.400981996726677</v>
      </c>
      <c r="K162" s="37">
        <v>318</v>
      </c>
      <c r="L162" s="37">
        <v>5485</v>
      </c>
      <c r="M162" s="37">
        <v>630</v>
      </c>
      <c r="N162" s="37">
        <v>1145</v>
      </c>
      <c r="O162" s="37">
        <v>7260</v>
      </c>
      <c r="P162" s="17">
        <v>72.727272727272734</v>
      </c>
      <c r="Q162" s="17">
        <v>25.63649846392881</v>
      </c>
      <c r="R162" s="17">
        <v>2.0379479971890371</v>
      </c>
      <c r="S162" s="37">
        <v>8773</v>
      </c>
    </row>
    <row r="163" spans="1:19" x14ac:dyDescent="0.3">
      <c r="A163" t="s">
        <v>155</v>
      </c>
      <c r="B163" s="37">
        <v>248</v>
      </c>
      <c r="C163" s="37">
        <v>2295</v>
      </c>
      <c r="D163" s="17">
        <v>14.549744396382225</v>
      </c>
      <c r="E163" s="17">
        <v>66.732206055839555</v>
      </c>
      <c r="F163" s="17">
        <v>18.718049547778215</v>
      </c>
      <c r="G163" s="37">
        <v>2543</v>
      </c>
      <c r="H163" s="17">
        <v>35.863153755406998</v>
      </c>
      <c r="I163" s="17">
        <v>2.4401243571044753</v>
      </c>
      <c r="J163" s="17">
        <v>0.95275903136165141</v>
      </c>
      <c r="K163" s="37">
        <v>1356</v>
      </c>
      <c r="L163" s="37">
        <v>12505</v>
      </c>
      <c r="M163" s="37">
        <v>1680</v>
      </c>
      <c r="N163" s="37">
        <v>4245</v>
      </c>
      <c r="O163" s="37">
        <v>18430</v>
      </c>
      <c r="P163" s="17">
        <v>66.386326641345633</v>
      </c>
      <c r="Q163" s="17">
        <v>17.68442465648269</v>
      </c>
      <c r="R163" s="17">
        <v>2.8746860173039352</v>
      </c>
      <c r="S163" s="37">
        <v>21931</v>
      </c>
    </row>
    <row r="164" spans="1:19" x14ac:dyDescent="0.3">
      <c r="A164" t="s">
        <v>156</v>
      </c>
      <c r="B164" s="37">
        <v>28</v>
      </c>
      <c r="C164" s="37">
        <v>334</v>
      </c>
      <c r="D164" s="17">
        <v>11.049723756906078</v>
      </c>
      <c r="E164" s="17">
        <v>62.983425414364632</v>
      </c>
      <c r="F164" s="17">
        <v>25.966850828729282</v>
      </c>
      <c r="G164" s="37">
        <v>362</v>
      </c>
      <c r="H164" s="17">
        <v>38.121546961325969</v>
      </c>
      <c r="I164" s="17">
        <v>4.0871626961725189</v>
      </c>
      <c r="J164" s="17">
        <v>-3.978779840848806</v>
      </c>
      <c r="K164" s="37">
        <v>176</v>
      </c>
      <c r="L164" s="37">
        <v>1145</v>
      </c>
      <c r="M164" s="37">
        <v>225</v>
      </c>
      <c r="N164" s="37">
        <v>435</v>
      </c>
      <c r="O164" s="37">
        <v>1805</v>
      </c>
      <c r="P164" s="17">
        <v>64.819944598337955</v>
      </c>
      <c r="Q164" s="17">
        <v>20.379360957434798</v>
      </c>
      <c r="R164" s="17">
        <v>0</v>
      </c>
      <c r="S164" s="37">
        <v>1803</v>
      </c>
    </row>
    <row r="165" spans="1:19" x14ac:dyDescent="0.3">
      <c r="A165" t="s">
        <v>157</v>
      </c>
      <c r="B165" s="37">
        <v>56</v>
      </c>
      <c r="C165" s="37">
        <v>414</v>
      </c>
      <c r="D165" s="17">
        <v>8.7234042553191493</v>
      </c>
      <c r="E165" s="17">
        <v>63.404255319148938</v>
      </c>
      <c r="F165" s="17">
        <v>27.872340425531917</v>
      </c>
      <c r="G165" s="37">
        <v>470</v>
      </c>
      <c r="H165" s="17">
        <v>45.319148936170208</v>
      </c>
      <c r="I165" s="17">
        <v>4.7633525894395454</v>
      </c>
      <c r="J165" s="17">
        <v>-2.2869022869022873</v>
      </c>
      <c r="K165" s="37">
        <v>276</v>
      </c>
      <c r="L165" s="37">
        <v>1980</v>
      </c>
      <c r="M165" s="37">
        <v>325</v>
      </c>
      <c r="N165" s="37">
        <v>640</v>
      </c>
      <c r="O165" s="37">
        <v>2945</v>
      </c>
      <c r="P165" s="17">
        <v>67.402376910016983</v>
      </c>
      <c r="Q165" s="17">
        <v>29.846964629573325</v>
      </c>
      <c r="R165" s="17">
        <v>0.85616438356164382</v>
      </c>
      <c r="S165" s="37">
        <v>3271</v>
      </c>
    </row>
    <row r="166" spans="1:19" x14ac:dyDescent="0.3">
      <c r="A166" t="s">
        <v>158</v>
      </c>
      <c r="B166" s="37">
        <v>13</v>
      </c>
      <c r="C166" s="37">
        <v>371</v>
      </c>
      <c r="D166" s="17">
        <v>16.927083333333336</v>
      </c>
      <c r="E166" s="17">
        <v>70.833333333333343</v>
      </c>
      <c r="F166" s="17">
        <v>12.239583333333332</v>
      </c>
      <c r="G166" s="37">
        <v>384</v>
      </c>
      <c r="H166" s="17">
        <v>31.770833333333332</v>
      </c>
      <c r="I166" s="17">
        <v>4.1944292736209716</v>
      </c>
      <c r="J166" s="17">
        <v>1.0526315789473684</v>
      </c>
      <c r="K166" s="37">
        <v>224</v>
      </c>
      <c r="L166" s="37">
        <v>1470</v>
      </c>
      <c r="M166" s="37">
        <v>300</v>
      </c>
      <c r="N166" s="37">
        <v>750</v>
      </c>
      <c r="O166" s="37">
        <v>2520</v>
      </c>
      <c r="P166" s="17">
        <v>59.126984126984127</v>
      </c>
      <c r="Q166" s="17">
        <v>27.525942108137631</v>
      </c>
      <c r="R166" s="17">
        <v>0.5988023952095809</v>
      </c>
      <c r="S166" s="37">
        <v>3024</v>
      </c>
    </row>
    <row r="167" spans="1:19" x14ac:dyDescent="0.3">
      <c r="A167" t="s">
        <v>159</v>
      </c>
      <c r="B167" s="37">
        <v>69</v>
      </c>
      <c r="C167" s="37">
        <v>646</v>
      </c>
      <c r="D167" s="17">
        <v>16.643356643356643</v>
      </c>
      <c r="E167" s="17">
        <v>55.524475524475527</v>
      </c>
      <c r="F167" s="17">
        <v>27.83216783216783</v>
      </c>
      <c r="G167" s="37">
        <v>715</v>
      </c>
      <c r="H167" s="17">
        <v>39.44055944055944</v>
      </c>
      <c r="I167" s="17">
        <v>3.4542731532924296</v>
      </c>
      <c r="J167" s="17">
        <v>-1.3793103448275863</v>
      </c>
      <c r="K167" s="37">
        <v>362</v>
      </c>
      <c r="L167" s="37">
        <v>3035</v>
      </c>
      <c r="M167" s="37">
        <v>520</v>
      </c>
      <c r="N167" s="37">
        <v>895</v>
      </c>
      <c r="O167" s="37">
        <v>4450</v>
      </c>
      <c r="P167" s="17">
        <v>67.752808988764045</v>
      </c>
      <c r="Q167" s="17">
        <v>21.498623121889946</v>
      </c>
      <c r="R167" s="17">
        <v>-4.6087888531618439</v>
      </c>
      <c r="S167" s="37">
        <v>4879</v>
      </c>
    </row>
    <row r="168" spans="1:19" x14ac:dyDescent="0.3">
      <c r="A168" t="s">
        <v>160</v>
      </c>
      <c r="B168" s="37">
        <v>24484</v>
      </c>
      <c r="C168" s="37">
        <v>233917</v>
      </c>
      <c r="D168" s="17">
        <v>17.893893599482976</v>
      </c>
      <c r="E168" s="17">
        <v>61.738151168145642</v>
      </c>
      <c r="F168" s="17">
        <v>20.367955232371393</v>
      </c>
      <c r="G168" s="37">
        <v>258401</v>
      </c>
      <c r="H168" s="17">
        <v>32.409317301403632</v>
      </c>
      <c r="I168" s="17">
        <v>2.5296577730874432</v>
      </c>
      <c r="J168" s="17">
        <v>0.81423566406829129</v>
      </c>
      <c r="K168" s="37">
        <v>145446</v>
      </c>
      <c r="L168" s="37">
        <v>1184157</v>
      </c>
      <c r="M168" s="37">
        <v>181346</v>
      </c>
      <c r="N168" s="37">
        <v>348642</v>
      </c>
      <c r="O168" s="37">
        <v>1714145</v>
      </c>
      <c r="P168" s="17">
        <v>67.975813014651621</v>
      </c>
      <c r="Q168" s="17">
        <v>16.780895675515868</v>
      </c>
      <c r="R168" s="17">
        <v>2.2285001353786846</v>
      </c>
      <c r="S168" s="37">
        <v>2072624</v>
      </c>
    </row>
  </sheetData>
  <mergeCells count="20">
    <mergeCell ref="L7:L8"/>
    <mergeCell ref="M7:M8"/>
    <mergeCell ref="N7:N8"/>
    <mergeCell ref="O7:O8"/>
    <mergeCell ref="B5:K5"/>
    <mergeCell ref="L5:S5"/>
    <mergeCell ref="B6:G6"/>
    <mergeCell ref="H6:H8"/>
    <mergeCell ref="I6:I8"/>
    <mergeCell ref="J6:J8"/>
    <mergeCell ref="K6:K8"/>
    <mergeCell ref="L6:O6"/>
    <mergeCell ref="P6:P8"/>
    <mergeCell ref="Q6:Q8"/>
    <mergeCell ref="R6:R8"/>
    <mergeCell ref="S6:S8"/>
    <mergeCell ref="B7:B8"/>
    <mergeCell ref="C7:C8"/>
    <mergeCell ref="D7:F7"/>
    <mergeCell ref="G7:G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topLeftCell="E139" workbookViewId="0">
      <selection activeCell="B9" sqref="B9:S168"/>
    </sheetView>
  </sheetViews>
  <sheetFormatPr defaultColWidth="11.19921875" defaultRowHeight="15.6" x14ac:dyDescent="0.3"/>
  <cols>
    <col min="1" max="1" width="17.69921875" customWidth="1"/>
    <col min="11" max="11" width="11.5" customWidth="1"/>
  </cols>
  <sheetData>
    <row r="1" spans="1:19" x14ac:dyDescent="0.3">
      <c r="A1" s="1" t="s">
        <v>0</v>
      </c>
    </row>
    <row r="2" spans="1:19" x14ac:dyDescent="0.3">
      <c r="A2" s="1" t="s">
        <v>570</v>
      </c>
    </row>
    <row r="5" spans="1:19" x14ac:dyDescent="0.3">
      <c r="B5" s="43" t="s">
        <v>571</v>
      </c>
      <c r="C5" s="43"/>
      <c r="D5" s="43"/>
      <c r="E5" s="43"/>
      <c r="F5" s="43"/>
      <c r="G5" s="43"/>
      <c r="H5" s="43"/>
      <c r="I5" s="43"/>
      <c r="J5" s="43"/>
      <c r="K5" s="43"/>
      <c r="L5" s="43" t="s">
        <v>572</v>
      </c>
      <c r="M5" s="43"/>
      <c r="N5" s="43"/>
      <c r="O5" s="43"/>
      <c r="P5" s="43"/>
      <c r="Q5" s="43"/>
      <c r="R5" s="43"/>
      <c r="S5" s="43"/>
    </row>
    <row r="6" spans="1:19" x14ac:dyDescent="0.3">
      <c r="B6" s="43" t="s">
        <v>168</v>
      </c>
      <c r="C6" s="43"/>
      <c r="D6" s="43"/>
      <c r="E6" s="43"/>
      <c r="F6" s="43"/>
      <c r="G6" s="43"/>
      <c r="H6" s="43" t="s">
        <v>169</v>
      </c>
      <c r="I6" s="43" t="s">
        <v>371</v>
      </c>
      <c r="J6" s="43" t="s">
        <v>170</v>
      </c>
      <c r="K6" s="43" t="s">
        <v>171</v>
      </c>
      <c r="L6" s="43" t="s">
        <v>168</v>
      </c>
      <c r="M6" s="43"/>
      <c r="N6" s="43"/>
      <c r="O6" s="43"/>
      <c r="P6" s="43" t="s">
        <v>176</v>
      </c>
      <c r="Q6" s="43" t="s">
        <v>177</v>
      </c>
      <c r="R6" s="43" t="s">
        <v>170</v>
      </c>
      <c r="S6" s="43" t="s">
        <v>178</v>
      </c>
    </row>
    <row r="7" spans="1:19" x14ac:dyDescent="0.3">
      <c r="B7" s="43" t="s">
        <v>161</v>
      </c>
      <c r="C7" s="43" t="s">
        <v>162</v>
      </c>
      <c r="D7" s="43" t="s">
        <v>166</v>
      </c>
      <c r="E7" s="43"/>
      <c r="F7" s="43"/>
      <c r="G7" s="43" t="s">
        <v>167</v>
      </c>
      <c r="H7" s="43"/>
      <c r="I7" s="43"/>
      <c r="J7" s="43"/>
      <c r="K7" s="43"/>
      <c r="L7" s="43" t="s">
        <v>172</v>
      </c>
      <c r="M7" s="43" t="s">
        <v>173</v>
      </c>
      <c r="N7" s="43" t="s">
        <v>174</v>
      </c>
      <c r="O7" s="43" t="s">
        <v>175</v>
      </c>
      <c r="P7" s="43"/>
      <c r="Q7" s="43"/>
      <c r="R7" s="43"/>
      <c r="S7" s="43"/>
    </row>
    <row r="8" spans="1:19" x14ac:dyDescent="0.3">
      <c r="B8" s="43"/>
      <c r="C8" s="43"/>
      <c r="D8" t="s">
        <v>163</v>
      </c>
      <c r="E8" t="s">
        <v>164</v>
      </c>
      <c r="F8" t="s">
        <v>165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x14ac:dyDescent="0.3">
      <c r="A9" t="s">
        <v>1</v>
      </c>
      <c r="B9" s="16">
        <f>'Table 3 SSI'!E6</f>
        <v>62</v>
      </c>
      <c r="C9" s="16">
        <f>'Table 3 SSI'!F6</f>
        <v>603</v>
      </c>
      <c r="D9" s="17">
        <f>'Table 3 SSI'!G6/'Table 3 SSI'!D6*100</f>
        <v>12.631578947368421</v>
      </c>
      <c r="E9" s="17">
        <f>'Table 3 SSI'!H6/'Table 3 SSI'!D6*100</f>
        <v>64.36090225563909</v>
      </c>
      <c r="F9" s="17">
        <f>'Table 3 SSI'!I6/'Table 3 SSI'!D6*100</f>
        <v>23.007518796992482</v>
      </c>
      <c r="G9" s="16">
        <f>'Table 3 SSI'!D6</f>
        <v>665</v>
      </c>
      <c r="H9" s="17">
        <f>'Table 3 SSI'!J6/'Table 3 SSI'!D6*100</f>
        <v>39.699248120300751</v>
      </c>
      <c r="I9" s="17">
        <f>G9/pop_estimate_2013!B7*100</f>
        <v>3.6035547848704885</v>
      </c>
      <c r="J9" s="17">
        <f>('Table 3 SSI'!D6-'Table 3 SSI'!R6)/'Table 3 SSI'!R6*100</f>
        <v>-7.1229050279329602</v>
      </c>
      <c r="K9" s="16">
        <f>'Table 3 SSI'!K6</f>
        <v>341</v>
      </c>
      <c r="L9" s="16">
        <f>'Table 4 OASDI'!E6+'Table 4 OASDI'!F6+'Table 4 OASDI'!G6</f>
        <v>2640</v>
      </c>
      <c r="M9" s="16">
        <f>'Table 4 OASDI'!H6+'Table 4 OASDI'!I6</f>
        <v>495</v>
      </c>
      <c r="N9" s="16">
        <f>'Table 4 OASDI'!J6+'Table 4 OASDI'!K6+'Table 4 OASDI'!L6</f>
        <v>915</v>
      </c>
      <c r="O9" s="16">
        <f>'Table 4 OASDI'!D6</f>
        <v>4050</v>
      </c>
      <c r="P9" s="17">
        <f>('Table 4 OASDI'!M6+'Table 4 OASDI'!N6)/'Table 4 OASDI'!D6*100</f>
        <v>65.925925925925924</v>
      </c>
      <c r="Q9" s="17">
        <f>O9/pop_estimate_2013!B7*100</f>
        <v>21.946461471767638</v>
      </c>
      <c r="R9" s="17">
        <f>('Table 4 OASDI'!D6-'Table 4 OASDI'!W6)/'Table 4 OASDI'!W6*100</f>
        <v>0.37174721189591076</v>
      </c>
      <c r="S9" s="16">
        <f>'Table 5 OASDI'!D6</f>
        <v>4407</v>
      </c>
    </row>
    <row r="10" spans="1:19" x14ac:dyDescent="0.3">
      <c r="A10" t="s">
        <v>2</v>
      </c>
      <c r="B10" s="16">
        <f>'Table 3 SSI'!E7</f>
        <v>28</v>
      </c>
      <c r="C10" s="16">
        <f>'Table 3 SSI'!F7</f>
        <v>310</v>
      </c>
      <c r="D10" s="17">
        <f>'Table 3 SSI'!G7/'Table 3 SSI'!D7*100</f>
        <v>12.42603550295858</v>
      </c>
      <c r="E10" s="17">
        <f>'Table 3 SSI'!H7/'Table 3 SSI'!D7*100</f>
        <v>64.201183431952657</v>
      </c>
      <c r="F10" s="17">
        <f>'Table 3 SSI'!I7/'Table 3 SSI'!D7*100</f>
        <v>23.372781065088759</v>
      </c>
      <c r="G10" s="16">
        <f>'Table 3 SSI'!D7</f>
        <v>338</v>
      </c>
      <c r="H10" s="17">
        <f>'Table 3 SSI'!J7/'Table 3 SSI'!D7*100</f>
        <v>35.798816568047336</v>
      </c>
      <c r="I10" s="17">
        <f>G10/pop_estimate_2013!B8*100</f>
        <v>4.0247678018575854</v>
      </c>
      <c r="J10" s="17">
        <f>('Table 3 SSI'!D7-'Table 3 SSI'!R7)/'Table 3 SSI'!R7*100</f>
        <v>-5.5865921787709496</v>
      </c>
      <c r="K10" s="16">
        <f>'Table 3 SSI'!K7</f>
        <v>200</v>
      </c>
      <c r="L10" s="16">
        <f>'Table 4 OASDI'!E7+'Table 4 OASDI'!F7+'Table 4 OASDI'!G7</f>
        <v>940</v>
      </c>
      <c r="M10" s="16">
        <f>'Table 4 OASDI'!H7+'Table 4 OASDI'!I7</f>
        <v>205</v>
      </c>
      <c r="N10" s="16">
        <f>'Table 4 OASDI'!J7+'Table 4 OASDI'!K7+'Table 4 OASDI'!L7</f>
        <v>405</v>
      </c>
      <c r="O10" s="16">
        <f>'Table 4 OASDI'!D7</f>
        <v>1550</v>
      </c>
      <c r="P10" s="17">
        <f>('Table 4 OASDI'!M7+'Table 4 OASDI'!N7)/'Table 4 OASDI'!D7*100</f>
        <v>61.29032258064516</v>
      </c>
      <c r="Q10" s="17">
        <f>O10/pop_estimate_2013!B8*100</f>
        <v>18.456775422719694</v>
      </c>
      <c r="R10" s="17">
        <f>('Table 4 OASDI'!D7-'Table 4 OASDI'!W7)/'Table 4 OASDI'!W7*100</f>
        <v>0</v>
      </c>
      <c r="S10" s="16">
        <f>'Table 5 OASDI'!D7</f>
        <v>1545</v>
      </c>
    </row>
    <row r="11" spans="1:19" x14ac:dyDescent="0.3">
      <c r="A11" t="s">
        <v>3</v>
      </c>
      <c r="B11" s="16">
        <f>'Table 3 SSI'!E8</f>
        <v>14</v>
      </c>
      <c r="C11" s="16">
        <f>'Table 3 SSI'!F8</f>
        <v>394</v>
      </c>
      <c r="D11" s="17">
        <f>'Table 3 SSI'!G8/'Table 3 SSI'!D8*100</f>
        <v>17.156862745098039</v>
      </c>
      <c r="E11" s="17">
        <f>'Table 3 SSI'!H8/'Table 3 SSI'!D8*100</f>
        <v>64.950980392156865</v>
      </c>
      <c r="F11" s="17">
        <f>'Table 3 SSI'!I8/'Table 3 SSI'!D8*100</f>
        <v>17.892156862745097</v>
      </c>
      <c r="G11" s="16">
        <f>'Table 3 SSI'!D8</f>
        <v>408</v>
      </c>
      <c r="H11" s="17">
        <f>'Table 3 SSI'!J8/'Table 3 SSI'!D8*100</f>
        <v>36.029411764705884</v>
      </c>
      <c r="I11" s="17">
        <f>G11/pop_estimate_2013!B9*100</f>
        <v>3.6109390211523142</v>
      </c>
      <c r="J11" s="17">
        <f>('Table 3 SSI'!D8-'Table 3 SSI'!R8)/'Table 3 SSI'!R8*100</f>
        <v>-0.97087378640776689</v>
      </c>
      <c r="K11" s="16">
        <f>'Table 3 SSI'!K8</f>
        <v>234</v>
      </c>
      <c r="L11" s="16">
        <f>'Table 4 OASDI'!E8+'Table 4 OASDI'!F8+'Table 4 OASDI'!G8</f>
        <v>1405</v>
      </c>
      <c r="M11" s="16">
        <f>'Table 4 OASDI'!H8+'Table 4 OASDI'!I8</f>
        <v>325</v>
      </c>
      <c r="N11" s="16">
        <f>'Table 4 OASDI'!J8+'Table 4 OASDI'!K8+'Table 4 OASDI'!L8</f>
        <v>575</v>
      </c>
      <c r="O11" s="16">
        <f>'Table 4 OASDI'!D8</f>
        <v>2305</v>
      </c>
      <c r="P11" s="17">
        <f>('Table 4 OASDI'!M8+'Table 4 OASDI'!N8)/'Table 4 OASDI'!D8*100</f>
        <v>62.255965292841651</v>
      </c>
      <c r="Q11" s="17">
        <f>O11/pop_estimate_2013!B9*100</f>
        <v>20.400035401362953</v>
      </c>
      <c r="R11" s="17">
        <f>('Table 4 OASDI'!D8-'Table 4 OASDI'!W8)/'Table 4 OASDI'!W8*100</f>
        <v>-0.86021505376344087</v>
      </c>
      <c r="S11" s="16">
        <f>'Table 5 OASDI'!D8</f>
        <v>2478</v>
      </c>
    </row>
    <row r="12" spans="1:19" x14ac:dyDescent="0.3">
      <c r="A12" t="s">
        <v>4</v>
      </c>
      <c r="B12" s="16">
        <f>'Table 3 SSI'!E9</f>
        <v>23</v>
      </c>
      <c r="C12" s="16">
        <f>'Table 3 SSI'!F9</f>
        <v>131</v>
      </c>
      <c r="D12" s="17">
        <f>'Table 3 SSI'!G9/'Table 3 SSI'!D9*100</f>
        <v>9.0909090909090917</v>
      </c>
      <c r="E12" s="17">
        <f>'Table 3 SSI'!H9/'Table 3 SSI'!D9*100</f>
        <v>57.792207792207797</v>
      </c>
      <c r="F12" s="17">
        <f>'Table 3 SSI'!I9/'Table 3 SSI'!D9*100</f>
        <v>33.116883116883116</v>
      </c>
      <c r="G12" s="16">
        <f>'Table 3 SSI'!D9</f>
        <v>154</v>
      </c>
      <c r="H12" s="17">
        <f>'Table 3 SSI'!J9/'Table 3 SSI'!D9*100</f>
        <v>47.402597402597401</v>
      </c>
      <c r="I12" s="17">
        <f>G12/pop_estimate_2013!B10*100</f>
        <v>4.8427672955974845</v>
      </c>
      <c r="J12" s="17">
        <f>('Table 3 SSI'!D9-'Table 3 SSI'!R9)/'Table 3 SSI'!R9*100</f>
        <v>3.3557046979865772</v>
      </c>
      <c r="K12" s="16">
        <f>'Table 3 SSI'!K9</f>
        <v>68</v>
      </c>
      <c r="L12" s="16">
        <f>'Table 4 OASDI'!E9+'Table 4 OASDI'!F9+'Table 4 OASDI'!G9</f>
        <v>530</v>
      </c>
      <c r="M12" s="16">
        <f>'Table 4 OASDI'!H9+'Table 4 OASDI'!I9</f>
        <v>100</v>
      </c>
      <c r="N12" s="16">
        <f>'Table 4 OASDI'!J9+'Table 4 OASDI'!K9+'Table 4 OASDI'!L9</f>
        <v>155</v>
      </c>
      <c r="O12" s="16">
        <f>'Table 4 OASDI'!D9</f>
        <v>785</v>
      </c>
      <c r="P12" s="17">
        <f>('Table 4 OASDI'!M9+'Table 4 OASDI'!N9)/'Table 4 OASDI'!D9*100</f>
        <v>66.242038216560502</v>
      </c>
      <c r="Q12" s="17">
        <f>O12/pop_estimate_2013!B10*100</f>
        <v>24.685534591194969</v>
      </c>
      <c r="R12" s="17">
        <f>('Table 4 OASDI'!D9-'Table 4 OASDI'!W9)/'Table 4 OASDI'!W9*100</f>
        <v>42.727272727272727</v>
      </c>
      <c r="S12" s="16">
        <f>'Table 5 OASDI'!D9</f>
        <v>833</v>
      </c>
    </row>
    <row r="13" spans="1:19" x14ac:dyDescent="0.3">
      <c r="A13" t="s">
        <v>5</v>
      </c>
      <c r="B13" s="16">
        <f>'Table 3 SSI'!E10</f>
        <v>87</v>
      </c>
      <c r="C13" s="16">
        <f>'Table 3 SSI'!F10</f>
        <v>1416</v>
      </c>
      <c r="D13" s="17">
        <f>'Table 3 SSI'!G10/'Table 3 SSI'!D10*100</f>
        <v>18.695941450432468</v>
      </c>
      <c r="E13" s="17">
        <f>'Table 3 SSI'!H10/'Table 3 SSI'!D10*100</f>
        <v>66.467065868263475</v>
      </c>
      <c r="F13" s="17">
        <f>'Table 3 SSI'!I10/'Table 3 SSI'!D10*100</f>
        <v>14.836992681304059</v>
      </c>
      <c r="G13" s="16">
        <f>'Table 3 SSI'!D10</f>
        <v>1503</v>
      </c>
      <c r="H13" s="17">
        <f>'Table 3 SSI'!J10/'Table 3 SSI'!D10*100</f>
        <v>33.200266134397872</v>
      </c>
      <c r="I13" s="17">
        <f>G13/pop_estimate_2013!B11*100</f>
        <v>3.3062759849534746</v>
      </c>
      <c r="J13" s="17">
        <f>('Table 3 SSI'!D10-'Table 3 SSI'!R10)/'Table 3 SSI'!R10*100</f>
        <v>1.7603249830737984</v>
      </c>
      <c r="K13" s="16">
        <f>'Table 3 SSI'!K10</f>
        <v>868</v>
      </c>
      <c r="L13" s="16">
        <f>'Table 4 OASDI'!E10+'Table 4 OASDI'!F10+'Table 4 OASDI'!G10</f>
        <v>5855</v>
      </c>
      <c r="M13" s="16">
        <f>'Table 4 OASDI'!H10+'Table 4 OASDI'!I10</f>
        <v>905</v>
      </c>
      <c r="N13" s="16">
        <f>'Table 4 OASDI'!J10+'Table 4 OASDI'!K10+'Table 4 OASDI'!L10</f>
        <v>2405</v>
      </c>
      <c r="O13" s="16">
        <f>'Table 4 OASDI'!D10</f>
        <v>9165</v>
      </c>
      <c r="P13" s="17">
        <f>('Table 4 OASDI'!M10+'Table 4 OASDI'!N10)/'Table 4 OASDI'!D10*100</f>
        <v>62.247681396617573</v>
      </c>
      <c r="Q13" s="17">
        <f>O13/pop_estimate_2013!B11*100</f>
        <v>20.161024219626476</v>
      </c>
      <c r="R13" s="17">
        <f>('Table 4 OASDI'!D10-'Table 4 OASDI'!W10)/'Table 4 OASDI'!W10*100</f>
        <v>0.54854635216675807</v>
      </c>
      <c r="S13" s="16">
        <f>'Table 5 OASDI'!D10</f>
        <v>10941</v>
      </c>
    </row>
    <row r="14" spans="1:19" x14ac:dyDescent="0.3">
      <c r="A14" t="s">
        <v>6</v>
      </c>
      <c r="B14" s="16">
        <f>'Table 3 SSI'!E11</f>
        <v>32</v>
      </c>
      <c r="C14" s="16">
        <f>'Table 3 SSI'!F11</f>
        <v>304</v>
      </c>
      <c r="D14" s="17">
        <f>'Table 3 SSI'!G11/'Table 3 SSI'!D11*100</f>
        <v>10.416666666666668</v>
      </c>
      <c r="E14" s="17">
        <f>'Table 3 SSI'!H11/'Table 3 SSI'!D11*100</f>
        <v>63.69047619047619</v>
      </c>
      <c r="F14" s="17">
        <f>'Table 3 SSI'!I11/'Table 3 SSI'!D11*100</f>
        <v>25.892857142857146</v>
      </c>
      <c r="G14" s="16">
        <f>'Table 3 SSI'!D11</f>
        <v>336</v>
      </c>
      <c r="H14" s="17">
        <f>'Table 3 SSI'!J11/'Table 3 SSI'!D11*100</f>
        <v>42.857142857142854</v>
      </c>
      <c r="I14" s="17">
        <f>G14/pop_estimate_2013!B12*100</f>
        <v>1.8167072181670723</v>
      </c>
      <c r="J14" s="17">
        <f>('Table 3 SSI'!D11-'Table 3 SSI'!R11)/'Table 3 SSI'!R11*100</f>
        <v>83.606557377049185</v>
      </c>
      <c r="K14" s="16">
        <f>'Table 3 SSI'!K11</f>
        <v>155</v>
      </c>
      <c r="L14" s="16">
        <f>'Table 4 OASDI'!E11+'Table 4 OASDI'!F11+'Table 4 OASDI'!G11</f>
        <v>2685</v>
      </c>
      <c r="M14" s="16">
        <f>'Table 4 OASDI'!H11+'Table 4 OASDI'!I11</f>
        <v>350</v>
      </c>
      <c r="N14" s="16">
        <f>'Table 4 OASDI'!J11+'Table 4 OASDI'!K11+'Table 4 OASDI'!L11</f>
        <v>840</v>
      </c>
      <c r="O14" s="16">
        <f>'Table 4 OASDI'!D11</f>
        <v>3875</v>
      </c>
      <c r="P14" s="17">
        <f>('Table 4 OASDI'!M11+'Table 4 OASDI'!N11)/'Table 4 OASDI'!D11*100</f>
        <v>66.58064516129032</v>
      </c>
      <c r="Q14" s="17">
        <f>O14/pop_estimate_2013!B12*100</f>
        <v>20.951608542849417</v>
      </c>
      <c r="R14" s="17">
        <f>('Table 4 OASDI'!D11-'Table 4 OASDI'!W11)/'Table 4 OASDI'!W11*100</f>
        <v>5.0135501355013554</v>
      </c>
      <c r="S14" s="16">
        <f>'Table 5 OASDI'!D11</f>
        <v>4414</v>
      </c>
    </row>
    <row r="15" spans="1:19" x14ac:dyDescent="0.3">
      <c r="A15" t="s">
        <v>7</v>
      </c>
      <c r="B15" s="16">
        <f>'Table 3 SSI'!E12</f>
        <v>151</v>
      </c>
      <c r="C15" s="16">
        <f>'Table 3 SSI'!F12</f>
        <v>1674</v>
      </c>
      <c r="D15" s="17">
        <f>'Table 3 SSI'!G12/'Table 3 SSI'!D12*100</f>
        <v>16.821917808219176</v>
      </c>
      <c r="E15" s="17">
        <f>'Table 3 SSI'!H12/'Table 3 SSI'!D12*100</f>
        <v>63.726027397260275</v>
      </c>
      <c r="F15" s="17">
        <f>'Table 3 SSI'!I12/'Table 3 SSI'!D12*100</f>
        <v>19.452054794520549</v>
      </c>
      <c r="G15" s="16">
        <f>'Table 3 SSI'!D12</f>
        <v>1825</v>
      </c>
      <c r="H15" s="17">
        <f>'Table 3 SSI'!J12/'Table 3 SSI'!D12*100</f>
        <v>32.602739726027394</v>
      </c>
      <c r="I15" s="17">
        <f>G15/pop_estimate_2013!B13*100</f>
        <v>2.4213878200875678</v>
      </c>
      <c r="J15" s="17">
        <f>('Table 3 SSI'!D12-'Table 3 SSI'!R12)/'Table 3 SSI'!R12*100</f>
        <v>3.634298693923907</v>
      </c>
      <c r="K15" s="16">
        <f>'Table 3 SSI'!K12</f>
        <v>1063</v>
      </c>
      <c r="L15" s="16">
        <f>'Table 4 OASDI'!E12+'Table 4 OASDI'!F12+'Table 4 OASDI'!G12</f>
        <v>8390</v>
      </c>
      <c r="M15" s="16">
        <f>'Table 4 OASDI'!H12+'Table 4 OASDI'!I12</f>
        <v>1375</v>
      </c>
      <c r="N15" s="16">
        <f>'Table 4 OASDI'!J12+'Table 4 OASDI'!K12+'Table 4 OASDI'!L12</f>
        <v>3120</v>
      </c>
      <c r="O15" s="16">
        <f>'Table 4 OASDI'!D12</f>
        <v>12885</v>
      </c>
      <c r="P15" s="17">
        <f>('Table 4 OASDI'!M12+'Table 4 OASDI'!N12)/'Table 4 OASDI'!D12*100</f>
        <v>63.40706247574699</v>
      </c>
      <c r="Q15" s="17">
        <f>O15/pop_estimate_2013!B13*100</f>
        <v>17.095661403741541</v>
      </c>
      <c r="R15" s="17">
        <f>('Table 4 OASDI'!D12-'Table 4 OASDI'!W12)/'Table 4 OASDI'!W12*100</f>
        <v>3.3694344163658241</v>
      </c>
      <c r="S15" s="16">
        <f>'Table 5 OASDI'!D12</f>
        <v>15316</v>
      </c>
    </row>
    <row r="16" spans="1:19" x14ac:dyDescent="0.3">
      <c r="A16" t="s">
        <v>8</v>
      </c>
      <c r="B16" s="16">
        <f>'Table 3 SSI'!E13</f>
        <v>137</v>
      </c>
      <c r="C16" s="16">
        <f>'Table 3 SSI'!F13</f>
        <v>2164</v>
      </c>
      <c r="D16" s="17">
        <f>'Table 3 SSI'!G13/'Table 3 SSI'!D13*100</f>
        <v>14.471968709256844</v>
      </c>
      <c r="E16" s="17">
        <f>'Table 3 SSI'!H13/'Table 3 SSI'!D13*100</f>
        <v>71.360278139939155</v>
      </c>
      <c r="F16" s="17">
        <f>'Table 3 SSI'!I13/'Table 3 SSI'!D13*100</f>
        <v>14.167753150804</v>
      </c>
      <c r="G16" s="16">
        <f>'Table 3 SSI'!D13</f>
        <v>2301</v>
      </c>
      <c r="H16" s="17">
        <f>'Table 3 SSI'!J13/'Table 3 SSI'!D13*100</f>
        <v>33.029117774880483</v>
      </c>
      <c r="I16" s="17">
        <f>G16/pop_estimate_2013!B14*100</f>
        <v>2.2394814447137144</v>
      </c>
      <c r="J16" s="17">
        <f>('Table 3 SSI'!D13-'Table 3 SSI'!R13)/'Table 3 SSI'!R13*100</f>
        <v>2.085181898846495</v>
      </c>
      <c r="K16" s="16">
        <f>'Table 3 SSI'!K13</f>
        <v>1318</v>
      </c>
      <c r="L16" s="16">
        <f>'Table 4 OASDI'!E13+'Table 4 OASDI'!F13+'Table 4 OASDI'!G13</f>
        <v>12815</v>
      </c>
      <c r="M16" s="16">
        <f>'Table 4 OASDI'!H13+'Table 4 OASDI'!I13</f>
        <v>2015</v>
      </c>
      <c r="N16" s="16">
        <f>'Table 4 OASDI'!J13+'Table 4 OASDI'!K13+'Table 4 OASDI'!L13</f>
        <v>4390</v>
      </c>
      <c r="O16" s="16">
        <f>'Table 4 OASDI'!D13</f>
        <v>19220</v>
      </c>
      <c r="P16" s="17">
        <f>('Table 4 OASDI'!M13+'Table 4 OASDI'!N13)/'Table 4 OASDI'!D13*100</f>
        <v>65.686784599375642</v>
      </c>
      <c r="Q16" s="17">
        <f>O16/pop_estimate_2013!B14*100</f>
        <v>18.706142271793823</v>
      </c>
      <c r="R16" s="17">
        <f>('Table 4 OASDI'!D13-'Table 4 OASDI'!W13)/'Table 4 OASDI'!W13*100</f>
        <v>2.2884513038850454</v>
      </c>
      <c r="S16" s="16">
        <f>'Table 5 OASDI'!D13</f>
        <v>23420</v>
      </c>
    </row>
    <row r="17" spans="1:19" x14ac:dyDescent="0.3">
      <c r="A17" t="s">
        <v>9</v>
      </c>
      <c r="B17" s="16">
        <f>'Table 3 SSI'!E14</f>
        <v>66</v>
      </c>
      <c r="C17" s="16">
        <f>'Table 3 SSI'!F14</f>
        <v>853</v>
      </c>
      <c r="D17" s="17">
        <f>'Table 3 SSI'!G14/'Table 3 SSI'!D14*100</f>
        <v>16.648531011969535</v>
      </c>
      <c r="E17" s="17">
        <f>'Table 3 SSI'!H14/'Table 3 SSI'!D14*100</f>
        <v>63.547334058759517</v>
      </c>
      <c r="F17" s="17">
        <f>'Table 3 SSI'!I14/'Table 3 SSI'!D14*100</f>
        <v>19.804134929270948</v>
      </c>
      <c r="G17" s="16">
        <f>'Table 3 SSI'!D14</f>
        <v>919</v>
      </c>
      <c r="H17" s="17">
        <f>'Table 3 SSI'!J14/'Table 3 SSI'!D14*100</f>
        <v>37.323177366702936</v>
      </c>
      <c r="I17" s="17">
        <f>G17/pop_estimate_2013!B15*100</f>
        <v>5.2806987301040049</v>
      </c>
      <c r="J17" s="17">
        <f>('Table 3 SSI'!D14-'Table 3 SSI'!R14)/'Table 3 SSI'!R14*100</f>
        <v>0.76754385964912275</v>
      </c>
      <c r="K17" s="16">
        <f>'Table 3 SSI'!K14</f>
        <v>495</v>
      </c>
      <c r="L17" s="16">
        <f>'Table 4 OASDI'!E14+'Table 4 OASDI'!F14+'Table 4 OASDI'!G14</f>
        <v>2425</v>
      </c>
      <c r="M17" s="16">
        <f>'Table 4 OASDI'!H14+'Table 4 OASDI'!I14</f>
        <v>470</v>
      </c>
      <c r="N17" s="16">
        <f>'Table 4 OASDI'!J14+'Table 4 OASDI'!K14+'Table 4 OASDI'!L14</f>
        <v>1065</v>
      </c>
      <c r="O17" s="16">
        <f>'Table 4 OASDI'!D14</f>
        <v>3960</v>
      </c>
      <c r="P17" s="17">
        <f>('Table 4 OASDI'!M14+'Table 4 OASDI'!N14)/'Table 4 OASDI'!D14*100</f>
        <v>60.984848484848484</v>
      </c>
      <c r="Q17" s="17">
        <f>O17/pop_estimate_2013!B15*100</f>
        <v>22.754697465954145</v>
      </c>
      <c r="R17" s="17">
        <f>('Table 4 OASDI'!D14-'Table 4 OASDI'!W14)/'Table 4 OASDI'!W14*100</f>
        <v>-2.5830258302583027</v>
      </c>
      <c r="S17" s="16">
        <f>'Table 5 OASDI'!D14</f>
        <v>4234</v>
      </c>
    </row>
    <row r="18" spans="1:19" x14ac:dyDescent="0.3">
      <c r="A18" t="s">
        <v>10</v>
      </c>
      <c r="B18" s="16">
        <f>'Table 3 SSI'!E15</f>
        <v>49</v>
      </c>
      <c r="C18" s="16">
        <f>'Table 3 SSI'!F15</f>
        <v>773</v>
      </c>
      <c r="D18" s="17">
        <f>'Table 3 SSI'!G15/'Table 3 SSI'!D15*100</f>
        <v>13.746958637469586</v>
      </c>
      <c r="E18" s="17">
        <f>'Table 3 SSI'!H15/'Table 3 SSI'!D15*100</f>
        <v>66.909975669099751</v>
      </c>
      <c r="F18" s="17">
        <f>'Table 3 SSI'!I15/'Table 3 SSI'!D15*100</f>
        <v>19.34306569343066</v>
      </c>
      <c r="G18" s="16">
        <f>'Table 3 SSI'!D15</f>
        <v>822</v>
      </c>
      <c r="H18" s="17">
        <f>'Table 3 SSI'!J15/'Table 3 SSI'!D15*100</f>
        <v>36.618004866180051</v>
      </c>
      <c r="I18" s="17">
        <f>G18/pop_estimate_2013!B16*100</f>
        <v>4.3347571586774238</v>
      </c>
      <c r="J18" s="17">
        <f>('Table 3 SSI'!D15-'Table 3 SSI'!R15)/'Table 3 SSI'!R15*100</f>
        <v>2.2388059701492535</v>
      </c>
      <c r="K18" s="16">
        <f>'Table 3 SSI'!K15</f>
        <v>433</v>
      </c>
      <c r="L18" s="16">
        <f>'Table 4 OASDI'!E15+'Table 4 OASDI'!F15+'Table 4 OASDI'!G15</f>
        <v>2630</v>
      </c>
      <c r="M18" s="16">
        <f>'Table 4 OASDI'!H15+'Table 4 OASDI'!I15</f>
        <v>455</v>
      </c>
      <c r="N18" s="16">
        <f>'Table 4 OASDI'!J15+'Table 4 OASDI'!K15+'Table 4 OASDI'!L15</f>
        <v>1020</v>
      </c>
      <c r="O18" s="16">
        <f>'Table 4 OASDI'!D15</f>
        <v>4105</v>
      </c>
      <c r="P18" s="17">
        <f>('Table 4 OASDI'!M15+'Table 4 OASDI'!N15)/'Table 4 OASDI'!D15*100</f>
        <v>64.799025578562734</v>
      </c>
      <c r="Q18" s="17">
        <f>O18/pop_estimate_2013!B16*100</f>
        <v>21.647418657385433</v>
      </c>
      <c r="R18" s="17">
        <f>('Table 4 OASDI'!D15-'Table 4 OASDI'!W15)/'Table 4 OASDI'!W15*100</f>
        <v>5.3915275994865208</v>
      </c>
      <c r="S18" s="16">
        <f>'Table 5 OASDI'!D15</f>
        <v>4419</v>
      </c>
    </row>
    <row r="19" spans="1:19" x14ac:dyDescent="0.3">
      <c r="A19" t="s">
        <v>11</v>
      </c>
      <c r="B19" s="16">
        <f>'Table 3 SSI'!E16</f>
        <v>467</v>
      </c>
      <c r="C19" s="16">
        <f>'Table 3 SSI'!F16</f>
        <v>7631</v>
      </c>
      <c r="D19" s="17">
        <f>'Table 3 SSI'!G16/'Table 3 SSI'!D16*100</f>
        <v>17.238824401086688</v>
      </c>
      <c r="E19" s="17">
        <f>'Table 3 SSI'!H16/'Table 3 SSI'!D16*100</f>
        <v>66.189182514201036</v>
      </c>
      <c r="F19" s="17">
        <f>'Table 3 SSI'!I16/'Table 3 SSI'!D16*100</f>
        <v>16.571993084712275</v>
      </c>
      <c r="G19" s="16">
        <f>'Table 3 SSI'!D16</f>
        <v>8098</v>
      </c>
      <c r="H19" s="17">
        <f>'Table 3 SSI'!J16/'Table 3 SSI'!D16*100</f>
        <v>33.909607310447029</v>
      </c>
      <c r="I19" s="17">
        <f>G19/pop_estimate_2013!B17*100</f>
        <v>5.2679855062093015</v>
      </c>
      <c r="J19" s="17">
        <f>('Table 3 SSI'!D16-'Table 3 SSI'!R16)/'Table 3 SSI'!R16*100</f>
        <v>0.98516024441950378</v>
      </c>
      <c r="K19" s="16">
        <f>'Table 3 SSI'!K16</f>
        <v>4650</v>
      </c>
      <c r="L19" s="16">
        <f>'Table 4 OASDI'!E16+'Table 4 OASDI'!F16+'Table 4 OASDI'!G16</f>
        <v>20480</v>
      </c>
      <c r="M19" s="16">
        <f>'Table 4 OASDI'!H16+'Table 4 OASDI'!I16</f>
        <v>3805</v>
      </c>
      <c r="N19" s="16">
        <f>'Table 4 OASDI'!J16+'Table 4 OASDI'!K16+'Table 4 OASDI'!L16</f>
        <v>8090</v>
      </c>
      <c r="O19" s="16">
        <f>'Table 4 OASDI'!D16</f>
        <v>32375</v>
      </c>
      <c r="P19" s="17">
        <f>('Table 4 OASDI'!M16+'Table 4 OASDI'!N16)/'Table 4 OASDI'!D16*100</f>
        <v>63.104247104247101</v>
      </c>
      <c r="Q19" s="17">
        <f>O19/pop_estimate_2013!B17*100</f>
        <v>21.060883028343557</v>
      </c>
      <c r="R19" s="17">
        <f>('Table 4 OASDI'!D16-'Table 4 OASDI'!W16)/'Table 4 OASDI'!W16*100</f>
        <v>1.0928961748633881</v>
      </c>
      <c r="S19" s="16">
        <f>'Table 5 OASDI'!D16</f>
        <v>36731</v>
      </c>
    </row>
    <row r="20" spans="1:19" x14ac:dyDescent="0.3">
      <c r="A20" t="s">
        <v>12</v>
      </c>
      <c r="B20" s="16">
        <f>'Table 3 SSI'!E17</f>
        <v>21</v>
      </c>
      <c r="C20" s="16">
        <f>'Table 3 SSI'!F17</f>
        <v>406</v>
      </c>
      <c r="D20" s="17">
        <f>'Table 3 SSI'!G17/'Table 3 SSI'!D17*100</f>
        <v>16.159250585480095</v>
      </c>
      <c r="E20" s="17">
        <f>'Table 3 SSI'!H17/'Table 3 SSI'!D17*100</f>
        <v>64.402810304449659</v>
      </c>
      <c r="F20" s="17">
        <f>'Table 3 SSI'!I17/'Table 3 SSI'!D17*100</f>
        <v>19.437939110070257</v>
      </c>
      <c r="G20" s="16">
        <f>'Table 3 SSI'!D17</f>
        <v>427</v>
      </c>
      <c r="H20" s="17">
        <f>'Table 3 SSI'!J17/'Table 3 SSI'!D17*100</f>
        <v>35.597189695550355</v>
      </c>
      <c r="I20" s="17">
        <f>G20/pop_estimate_2013!B18*100</f>
        <v>3.4877072612921669</v>
      </c>
      <c r="J20" s="17">
        <f>('Table 3 SSI'!D17-'Table 3 SSI'!R17)/'Table 3 SSI'!R17*100</f>
        <v>1.6666666666666667</v>
      </c>
      <c r="K20" s="16">
        <f>'Table 3 SSI'!K17</f>
        <v>230</v>
      </c>
      <c r="L20" s="16">
        <f>'Table 4 OASDI'!E17+'Table 4 OASDI'!F17+'Table 4 OASDI'!G17</f>
        <v>1750</v>
      </c>
      <c r="M20" s="16">
        <f>'Table 4 OASDI'!H17+'Table 4 OASDI'!I17</f>
        <v>325</v>
      </c>
      <c r="N20" s="16">
        <f>'Table 4 OASDI'!J17+'Table 4 OASDI'!K17+'Table 4 OASDI'!L17</f>
        <v>620</v>
      </c>
      <c r="O20" s="16">
        <f>'Table 4 OASDI'!D17</f>
        <v>2695</v>
      </c>
      <c r="P20" s="17">
        <f>('Table 4 OASDI'!M17+'Table 4 OASDI'!N17)/'Table 4 OASDI'!D17*100</f>
        <v>66.233766233766232</v>
      </c>
      <c r="Q20" s="17">
        <f>O20/pop_estimate_2013!B18*100</f>
        <v>22.012578616352201</v>
      </c>
      <c r="R20" s="17">
        <f>('Table 4 OASDI'!D17-'Table 4 OASDI'!W17)/'Table 4 OASDI'!W17*100</f>
        <v>0.74766355140186924</v>
      </c>
      <c r="S20" s="16">
        <f>'Table 5 OASDI'!D17</f>
        <v>2835</v>
      </c>
    </row>
    <row r="21" spans="1:19" x14ac:dyDescent="0.3">
      <c r="A21" t="s">
        <v>13</v>
      </c>
      <c r="B21" s="16">
        <f>'Table 3 SSI'!E18</f>
        <v>20</v>
      </c>
      <c r="C21" s="16">
        <f>'Table 3 SSI'!F18</f>
        <v>504</v>
      </c>
      <c r="D21" s="17">
        <f>'Table 3 SSI'!G18/'Table 3 SSI'!D18*100</f>
        <v>13.549618320610687</v>
      </c>
      <c r="E21" s="17">
        <f>'Table 3 SSI'!H18/'Table 3 SSI'!D18*100</f>
        <v>75.763358778625957</v>
      </c>
      <c r="F21" s="17">
        <f>'Table 3 SSI'!I18/'Table 3 SSI'!D18*100</f>
        <v>10.687022900763358</v>
      </c>
      <c r="G21" s="16">
        <f>'Table 3 SSI'!D18</f>
        <v>524</v>
      </c>
      <c r="H21" s="17">
        <f>'Table 3 SSI'!J18/'Table 3 SSI'!D18*100</f>
        <v>34.541984732824424</v>
      </c>
      <c r="I21" s="17">
        <f>G21/pop_estimate_2013!B19*100</f>
        <v>2.8393389325386074</v>
      </c>
      <c r="J21" s="17">
        <f>('Table 3 SSI'!D18-'Table 3 SSI'!R18)/'Table 3 SSI'!R18*100</f>
        <v>3.7623762376237622</v>
      </c>
      <c r="K21" s="16">
        <f>'Table 3 SSI'!K18</f>
        <v>367</v>
      </c>
      <c r="L21" s="16">
        <f>'Table 4 OASDI'!E18+'Table 4 OASDI'!F18+'Table 4 OASDI'!G18</f>
        <v>2095</v>
      </c>
      <c r="M21" s="16">
        <f>'Table 4 OASDI'!H18+'Table 4 OASDI'!I18</f>
        <v>445</v>
      </c>
      <c r="N21" s="16">
        <f>'Table 4 OASDI'!J18+'Table 4 OASDI'!K18+'Table 4 OASDI'!L18</f>
        <v>1040</v>
      </c>
      <c r="O21" s="16">
        <f>'Table 4 OASDI'!D18</f>
        <v>3580</v>
      </c>
      <c r="P21" s="17">
        <f>('Table 4 OASDI'!M18+'Table 4 OASDI'!N18)/'Table 4 OASDI'!D18*100</f>
        <v>58.798882681564244</v>
      </c>
      <c r="Q21" s="17">
        <f>O21/pop_estimate_2013!B19*100</f>
        <v>19.398536981847737</v>
      </c>
      <c r="R21" s="17">
        <f>('Table 4 OASDI'!D18-'Table 4 OASDI'!W18)/'Table 4 OASDI'!W18*100</f>
        <v>-1.9178082191780823</v>
      </c>
      <c r="S21" s="16">
        <f>'Table 5 OASDI'!D18</f>
        <v>3911</v>
      </c>
    </row>
    <row r="22" spans="1:19" x14ac:dyDescent="0.3">
      <c r="A22" t="s">
        <v>14</v>
      </c>
      <c r="B22" s="16">
        <f>'Table 3 SSI'!E19</f>
        <v>83</v>
      </c>
      <c r="C22" s="16">
        <f>'Table 3 SSI'!F19</f>
        <v>680</v>
      </c>
      <c r="D22" s="17">
        <f>'Table 3 SSI'!G19/'Table 3 SSI'!D19*100</f>
        <v>14.678899082568808</v>
      </c>
      <c r="E22" s="17">
        <f>'Table 3 SSI'!H19/'Table 3 SSI'!D19*100</f>
        <v>57.798165137614674</v>
      </c>
      <c r="F22" s="17">
        <f>'Table 3 SSI'!I19/'Table 3 SSI'!D19*100</f>
        <v>27.522935779816514</v>
      </c>
      <c r="G22" s="16">
        <f>'Table 3 SSI'!D19</f>
        <v>763</v>
      </c>
      <c r="H22" s="17">
        <f>'Table 3 SSI'!J19/'Table 3 SSI'!D19*100</f>
        <v>40.498034076015728</v>
      </c>
      <c r="I22" s="17">
        <f>G22/pop_estimate_2013!B20*100</f>
        <v>4.872908417422404</v>
      </c>
      <c r="J22" s="17">
        <f>('Table 3 SSI'!D19-'Table 3 SSI'!R19)/'Table 3 SSI'!R19*100</f>
        <v>6.5642458100558656</v>
      </c>
      <c r="K22" s="16">
        <f>'Table 3 SSI'!K19</f>
        <v>381</v>
      </c>
      <c r="L22" s="16">
        <f>'Table 4 OASDI'!E19+'Table 4 OASDI'!F19+'Table 4 OASDI'!G19</f>
        <v>2500</v>
      </c>
      <c r="M22" s="16">
        <f>'Table 4 OASDI'!H19+'Table 4 OASDI'!I19</f>
        <v>450</v>
      </c>
      <c r="N22" s="16">
        <f>'Table 4 OASDI'!J19+'Table 4 OASDI'!K19+'Table 4 OASDI'!L19</f>
        <v>860</v>
      </c>
      <c r="O22" s="16">
        <f>'Table 4 OASDI'!D19</f>
        <v>3810</v>
      </c>
      <c r="P22" s="17">
        <f>('Table 4 OASDI'!M19+'Table 4 OASDI'!N19)/'Table 4 OASDI'!D19*100</f>
        <v>67.322834645669289</v>
      </c>
      <c r="Q22" s="17">
        <f>O22/pop_estimate_2013!B20*100</f>
        <v>24.332609528675437</v>
      </c>
      <c r="R22" s="17">
        <f>('Table 4 OASDI'!D19-'Table 4 OASDI'!W19)/'Table 4 OASDI'!W19*100</f>
        <v>-4.868913857677903</v>
      </c>
      <c r="S22" s="16">
        <f>'Table 5 OASDI'!D19</f>
        <v>4083</v>
      </c>
    </row>
    <row r="23" spans="1:19" x14ac:dyDescent="0.3">
      <c r="A23" t="s">
        <v>15</v>
      </c>
      <c r="B23" s="16">
        <f>'Table 3 SSI'!E20</f>
        <v>39</v>
      </c>
      <c r="C23" s="16">
        <f>'Table 3 SSI'!F20</f>
        <v>606</v>
      </c>
      <c r="D23" s="17">
        <f>'Table 3 SSI'!G20/'Table 3 SSI'!D20*100</f>
        <v>18.604651162790699</v>
      </c>
      <c r="E23" s="17">
        <f>'Table 3 SSI'!H20/'Table 3 SSI'!D20*100</f>
        <v>64.651162790697668</v>
      </c>
      <c r="F23" s="17">
        <f>'Table 3 SSI'!I20/'Table 3 SSI'!D20*100</f>
        <v>16.744186046511629</v>
      </c>
      <c r="G23" s="16">
        <f>'Table 3 SSI'!D20</f>
        <v>645</v>
      </c>
      <c r="H23" s="17">
        <f>'Table 3 SSI'!J20/'Table 3 SSI'!D20*100</f>
        <v>33.333333333333329</v>
      </c>
      <c r="I23" s="17">
        <f>G23/pop_estimate_2013!B21*100</f>
        <v>1.8356717989583629</v>
      </c>
      <c r="J23" s="17">
        <f>('Table 3 SSI'!D20-'Table 3 SSI'!R20)/'Table 3 SSI'!R20*100</f>
        <v>6.435643564356436</v>
      </c>
      <c r="K23" s="16">
        <f>'Table 3 SSI'!K20</f>
        <v>369</v>
      </c>
      <c r="L23" s="16">
        <f>'Table 4 OASDI'!E20+'Table 4 OASDI'!F20+'Table 4 OASDI'!G20</f>
        <v>3620</v>
      </c>
      <c r="M23" s="16">
        <f>'Table 4 OASDI'!H20+'Table 4 OASDI'!I20</f>
        <v>695</v>
      </c>
      <c r="N23" s="16">
        <f>'Table 4 OASDI'!J20+'Table 4 OASDI'!K20+'Table 4 OASDI'!L20</f>
        <v>1080</v>
      </c>
      <c r="O23" s="16">
        <f>'Table 4 OASDI'!D20</f>
        <v>5395</v>
      </c>
      <c r="P23" s="17">
        <f>('Table 4 OASDI'!M20+'Table 4 OASDI'!N20)/'Table 4 OASDI'!D20*100</f>
        <v>65.523632993512521</v>
      </c>
      <c r="Q23" s="17">
        <f>O23/pop_estimate_2013!B21*100</f>
        <v>15.354185047101346</v>
      </c>
      <c r="R23" s="17">
        <f>('Table 4 OASDI'!D20-'Table 4 OASDI'!W20)/'Table 4 OASDI'!W20*100</f>
        <v>4.4530493707647629</v>
      </c>
      <c r="S23" s="16">
        <f>'Table 5 OASDI'!D20</f>
        <v>6575</v>
      </c>
    </row>
    <row r="24" spans="1:19" x14ac:dyDescent="0.3">
      <c r="A24" t="s">
        <v>16</v>
      </c>
      <c r="B24" s="16">
        <f>'Table 3 SSI'!E21</f>
        <v>110</v>
      </c>
      <c r="C24" s="16">
        <f>'Table 3 SSI'!F21</f>
        <v>1539</v>
      </c>
      <c r="D24" s="17">
        <f>'Table 3 SSI'!G21/'Table 3 SSI'!D21*100</f>
        <v>19.769557307459067</v>
      </c>
      <c r="E24" s="17">
        <f>'Table 3 SSI'!H21/'Table 3 SSI'!D21*100</f>
        <v>61.795027289266223</v>
      </c>
      <c r="F24" s="17">
        <f>'Table 3 SSI'!I21/'Table 3 SSI'!D21*100</f>
        <v>18.435415403274714</v>
      </c>
      <c r="G24" s="16">
        <f>'Table 3 SSI'!D21</f>
        <v>1649</v>
      </c>
      <c r="H24" s="17">
        <f>'Table 3 SSI'!J21/'Table 3 SSI'!D21*100</f>
        <v>35.657974530018194</v>
      </c>
      <c r="I24" s="17">
        <f>G24/pop_estimate_2013!B22*100</f>
        <v>2.2697554059820235</v>
      </c>
      <c r="J24" s="17">
        <f>('Table 3 SSI'!D21-'Table 3 SSI'!R21)/'Table 3 SSI'!R21*100</f>
        <v>-1.8452380952380953</v>
      </c>
      <c r="K24" s="16">
        <f>'Table 3 SSI'!K21</f>
        <v>889</v>
      </c>
      <c r="L24" s="16">
        <f>'Table 4 OASDI'!E21+'Table 4 OASDI'!F21+'Table 4 OASDI'!G21</f>
        <v>7080</v>
      </c>
      <c r="M24" s="16">
        <f>'Table 4 OASDI'!H21+'Table 4 OASDI'!I21</f>
        <v>1160</v>
      </c>
      <c r="N24" s="16">
        <f>'Table 4 OASDI'!J21+'Table 4 OASDI'!K21+'Table 4 OASDI'!L21</f>
        <v>2130</v>
      </c>
      <c r="O24" s="16">
        <f>'Table 4 OASDI'!D21</f>
        <v>10370</v>
      </c>
      <c r="P24" s="17">
        <f>('Table 4 OASDI'!M21+'Table 4 OASDI'!N21)/'Table 4 OASDI'!D21*100</f>
        <v>67.502410800385732</v>
      </c>
      <c r="Q24" s="17">
        <f>O24/pop_estimate_2013!B22*100</f>
        <v>14.273719563392106</v>
      </c>
      <c r="R24" s="17">
        <f>('Table 4 OASDI'!D21-'Table 4 OASDI'!W21)/'Table 4 OASDI'!W21*100</f>
        <v>1.0721247563352825</v>
      </c>
      <c r="S24" s="16">
        <f>'Table 5 OASDI'!D21</f>
        <v>11989</v>
      </c>
    </row>
    <row r="25" spans="1:19" x14ac:dyDescent="0.3">
      <c r="A25" t="s">
        <v>17</v>
      </c>
      <c r="B25" s="16">
        <f>'Table 3 SSI'!E22</f>
        <v>83</v>
      </c>
      <c r="C25" s="16">
        <f>'Table 3 SSI'!F22</f>
        <v>1005</v>
      </c>
      <c r="D25" s="17">
        <f>'Table 3 SSI'!G22/'Table 3 SSI'!D22*100</f>
        <v>17.371323529411764</v>
      </c>
      <c r="E25" s="17">
        <f>'Table 3 SSI'!H22/'Table 3 SSI'!D22*100</f>
        <v>61.48897058823529</v>
      </c>
      <c r="F25" s="17">
        <f>'Table 3 SSI'!I22/'Table 3 SSI'!D22*100</f>
        <v>21.139705882352942</v>
      </c>
      <c r="G25" s="16">
        <f>'Table 3 SSI'!D22</f>
        <v>1088</v>
      </c>
      <c r="H25" s="17">
        <f>'Table 3 SSI'!J22/'Table 3 SSI'!D22*100</f>
        <v>35.202205882352942</v>
      </c>
      <c r="I25" s="17">
        <f>G25/pop_estimate_2013!B23*100</f>
        <v>4.7834688942624748</v>
      </c>
      <c r="J25" s="17">
        <f>('Table 3 SSI'!D22-'Table 3 SSI'!R22)/'Table 3 SSI'!R22*100</f>
        <v>-11.759935117599351</v>
      </c>
      <c r="K25" s="16">
        <f>'Table 3 SSI'!K22</f>
        <v>587</v>
      </c>
      <c r="L25" s="16">
        <f>'Table 4 OASDI'!E22+'Table 4 OASDI'!F22+'Table 4 OASDI'!G22</f>
        <v>3135</v>
      </c>
      <c r="M25" s="16">
        <f>'Table 4 OASDI'!H22+'Table 4 OASDI'!I22</f>
        <v>635</v>
      </c>
      <c r="N25" s="16">
        <f>'Table 4 OASDI'!J22+'Table 4 OASDI'!K22+'Table 4 OASDI'!L22</f>
        <v>1160</v>
      </c>
      <c r="O25" s="16">
        <f>'Table 4 OASDI'!D22</f>
        <v>4930</v>
      </c>
      <c r="P25" s="17">
        <f>('Table 4 OASDI'!M22+'Table 4 OASDI'!N22)/'Table 4 OASDI'!D22*100</f>
        <v>62.474645030425968</v>
      </c>
      <c r="Q25" s="17">
        <f>O25/pop_estimate_2013!B23*100</f>
        <v>21.675093427126839</v>
      </c>
      <c r="R25" s="17">
        <f>('Table 4 OASDI'!D22-'Table 4 OASDI'!W22)/'Table 4 OASDI'!W22*100</f>
        <v>-1.3013013013013013</v>
      </c>
      <c r="S25" s="16">
        <f>'Table 5 OASDI'!D22</f>
        <v>5351</v>
      </c>
    </row>
    <row r="26" spans="1:19" x14ac:dyDescent="0.3">
      <c r="A26" t="s">
        <v>18</v>
      </c>
      <c r="B26" s="16">
        <f>'Table 3 SSI'!E23</f>
        <v>59</v>
      </c>
      <c r="C26" s="16">
        <f>'Table 3 SSI'!F23</f>
        <v>663</v>
      </c>
      <c r="D26" s="17">
        <f>'Table 3 SSI'!G23/'Table 3 SSI'!D23*100</f>
        <v>14.681440443213297</v>
      </c>
      <c r="E26" s="17">
        <f>'Table 3 SSI'!H23/'Table 3 SSI'!D23*100</f>
        <v>66.204986149584485</v>
      </c>
      <c r="F26" s="17">
        <f>'Table 3 SSI'!I23/'Table 3 SSI'!D23*100</f>
        <v>19.113573407202217</v>
      </c>
      <c r="G26" s="16">
        <f>'Table 3 SSI'!D23</f>
        <v>722</v>
      </c>
      <c r="H26" s="17">
        <f>'Table 3 SSI'!J23/'Table 3 SSI'!D23*100</f>
        <v>35.45706371191136</v>
      </c>
      <c r="I26" s="17">
        <f>G26/pop_estimate_2013!B24*100</f>
        <v>3.0602297291569531</v>
      </c>
      <c r="J26" s="17">
        <f>('Table 3 SSI'!D23-'Table 3 SSI'!R23)/'Table 3 SSI'!R23*100</f>
        <v>1.6901408450704223</v>
      </c>
      <c r="K26" s="16">
        <f>'Table 3 SSI'!K23</f>
        <v>394</v>
      </c>
      <c r="L26" s="16">
        <f>'Table 4 OASDI'!E23+'Table 4 OASDI'!F23+'Table 4 OASDI'!G23</f>
        <v>3385</v>
      </c>
      <c r="M26" s="16">
        <f>'Table 4 OASDI'!H23+'Table 4 OASDI'!I23</f>
        <v>525</v>
      </c>
      <c r="N26" s="16">
        <f>'Table 4 OASDI'!J23+'Table 4 OASDI'!K23+'Table 4 OASDI'!L23</f>
        <v>1220</v>
      </c>
      <c r="O26" s="16">
        <f>'Table 4 OASDI'!D23</f>
        <v>5130</v>
      </c>
      <c r="P26" s="17">
        <f>('Table 4 OASDI'!M23+'Table 4 OASDI'!N23)/'Table 4 OASDI'!D23*100</f>
        <v>64.132553606237821</v>
      </c>
      <c r="Q26" s="17">
        <f>O26/pop_estimate_2013!B24*100</f>
        <v>21.743737549273089</v>
      </c>
      <c r="R26" s="17">
        <f>('Table 4 OASDI'!D23-'Table 4 OASDI'!W23)/'Table 4 OASDI'!W23*100</f>
        <v>5.3388090349075972</v>
      </c>
      <c r="S26" s="16">
        <f>'Table 5 OASDI'!D23</f>
        <v>6066</v>
      </c>
    </row>
    <row r="27" spans="1:19" x14ac:dyDescent="0.3">
      <c r="A27" t="s">
        <v>19</v>
      </c>
      <c r="B27" s="16">
        <f>'Table 3 SSI'!E24</f>
        <v>51</v>
      </c>
      <c r="C27" s="16">
        <f>'Table 3 SSI'!F24</f>
        <v>265</v>
      </c>
      <c r="D27" s="17">
        <f>'Table 3 SSI'!G24/'Table 3 SSI'!D24*100</f>
        <v>10.443037974683545</v>
      </c>
      <c r="E27" s="17">
        <f>'Table 3 SSI'!H24/'Table 3 SSI'!D24*100</f>
        <v>55.696202531645568</v>
      </c>
      <c r="F27" s="17">
        <f>'Table 3 SSI'!I24/'Table 3 SSI'!D24*100</f>
        <v>33.860759493670884</v>
      </c>
      <c r="G27" s="16">
        <f>'Table 3 SSI'!D24</f>
        <v>316</v>
      </c>
      <c r="H27" s="17">
        <f>'Table 3 SSI'!J24/'Table 3 SSI'!D24*100</f>
        <v>42.088607594936711</v>
      </c>
      <c r="I27" s="17">
        <f>G27/pop_estimate_2013!B25*100</f>
        <v>4.8772958789936718</v>
      </c>
      <c r="J27" s="17">
        <f>('Table 3 SSI'!D24-'Table 3 SSI'!R24)/'Table 3 SSI'!R24*100</f>
        <v>-6.2314540059347179</v>
      </c>
      <c r="K27" s="16">
        <f>'Table 3 SSI'!K24</f>
        <v>161</v>
      </c>
      <c r="L27" s="16">
        <f>'Table 4 OASDI'!E24+'Table 4 OASDI'!F24+'Table 4 OASDI'!G24</f>
        <v>820</v>
      </c>
      <c r="M27" s="16">
        <f>'Table 4 OASDI'!H24+'Table 4 OASDI'!I24</f>
        <v>135</v>
      </c>
      <c r="N27" s="16">
        <f>'Table 4 OASDI'!J24+'Table 4 OASDI'!K24+'Table 4 OASDI'!L24</f>
        <v>285</v>
      </c>
      <c r="O27" s="16">
        <f>'Table 4 OASDI'!D24</f>
        <v>1240</v>
      </c>
      <c r="P27" s="17">
        <f>('Table 4 OASDI'!M24+'Table 4 OASDI'!N24)/'Table 4 OASDI'!D24*100</f>
        <v>63.70967741935484</v>
      </c>
      <c r="Q27" s="17">
        <f>O27/pop_estimate_2013!B25*100</f>
        <v>19.138755980861244</v>
      </c>
      <c r="R27" s="17">
        <f>('Table 4 OASDI'!D24-'Table 4 OASDI'!W24)/'Table 4 OASDI'!W24*100</f>
        <v>-12.367491166077739</v>
      </c>
      <c r="S27" s="16">
        <f>'Table 5 OASDI'!D24</f>
        <v>1305</v>
      </c>
    </row>
    <row r="28" spans="1:19" x14ac:dyDescent="0.3">
      <c r="A28" t="s">
        <v>20</v>
      </c>
      <c r="B28" s="16">
        <f>'Table 3 SSI'!E25</f>
        <v>52</v>
      </c>
      <c r="C28" s="16">
        <f>'Table 3 SSI'!F25</f>
        <v>753</v>
      </c>
      <c r="D28" s="17">
        <f>'Table 3 SSI'!G25/'Table 3 SSI'!D25*100</f>
        <v>17.018633540372672</v>
      </c>
      <c r="E28" s="17">
        <f>'Table 3 SSI'!H25/'Table 3 SSI'!D25*100</f>
        <v>68.695652173913047</v>
      </c>
      <c r="F28" s="17">
        <f>'Table 3 SSI'!I25/'Table 3 SSI'!D25*100</f>
        <v>14.285714285714285</v>
      </c>
      <c r="G28" s="16">
        <f>'Table 3 SSI'!D25</f>
        <v>805</v>
      </c>
      <c r="H28" s="17">
        <f>'Table 3 SSI'!J25/'Table 3 SSI'!D25*100</f>
        <v>34.782608695652172</v>
      </c>
      <c r="I28" s="17">
        <f>G28/pop_estimate_2013!B26*100</f>
        <v>1.5450462554220568</v>
      </c>
      <c r="J28" s="17">
        <f>('Table 3 SSI'!D25-'Table 3 SSI'!R25)/'Table 3 SSI'!R25*100</f>
        <v>-3.1287605294825513</v>
      </c>
      <c r="K28" s="16">
        <f>'Table 3 SSI'!K25</f>
        <v>427</v>
      </c>
      <c r="L28" s="16">
        <f>'Table 4 OASDI'!E25+'Table 4 OASDI'!F25+'Table 4 OASDI'!G25</f>
        <v>5820</v>
      </c>
      <c r="M28" s="16">
        <f>'Table 4 OASDI'!H25+'Table 4 OASDI'!I25</f>
        <v>835</v>
      </c>
      <c r="N28" s="16">
        <f>'Table 4 OASDI'!J25+'Table 4 OASDI'!K25+'Table 4 OASDI'!L25</f>
        <v>1795</v>
      </c>
      <c r="O28" s="16">
        <f>'Table 4 OASDI'!D25</f>
        <v>8450</v>
      </c>
      <c r="P28" s="17">
        <f>('Table 4 OASDI'!M25+'Table 4 OASDI'!N25)/'Table 4 OASDI'!D25*100</f>
        <v>66.68639053254438</v>
      </c>
      <c r="Q28" s="17">
        <f>O28/pop_estimate_2013!B26*100</f>
        <v>16.218187401635255</v>
      </c>
      <c r="R28" s="17">
        <f>('Table 4 OASDI'!D25-'Table 4 OASDI'!W25)/'Table 4 OASDI'!W25*100</f>
        <v>4.4499381953028427</v>
      </c>
      <c r="S28" s="16">
        <f>'Table 5 OASDI'!D25</f>
        <v>10263</v>
      </c>
    </row>
    <row r="29" spans="1:19" x14ac:dyDescent="0.3">
      <c r="A29" t="s">
        <v>21</v>
      </c>
      <c r="B29" s="16">
        <f>'Table 3 SSI'!E26</f>
        <v>34</v>
      </c>
      <c r="C29" s="16">
        <f>'Table 3 SSI'!F26</f>
        <v>438</v>
      </c>
      <c r="D29" s="17">
        <f>'Table 3 SSI'!G26/'Table 3 SSI'!D26*100</f>
        <v>10.16949152542373</v>
      </c>
      <c r="E29" s="17">
        <f>'Table 3 SSI'!H26/'Table 3 SSI'!D26*100</f>
        <v>63.559322033898304</v>
      </c>
      <c r="F29" s="17">
        <f>'Table 3 SSI'!I26/'Table 3 SSI'!D26*100</f>
        <v>26.271186440677969</v>
      </c>
      <c r="G29" s="16">
        <f>'Table 3 SSI'!D26</f>
        <v>472</v>
      </c>
      <c r="H29" s="17">
        <f>'Table 3 SSI'!J26/'Table 3 SSI'!D26*100</f>
        <v>34.957627118644069</v>
      </c>
      <c r="I29" s="17">
        <f>G29/pop_estimate_2013!B27*100</f>
        <v>4.3358442035642115</v>
      </c>
      <c r="J29" s="17">
        <f>('Table 3 SSI'!D26-'Table 3 SSI'!R26)/'Table 3 SSI'!R26*100</f>
        <v>-1.0482180293501049</v>
      </c>
      <c r="K29" s="16">
        <f>'Table 3 SSI'!K26</f>
        <v>223</v>
      </c>
      <c r="L29" s="16">
        <f>'Table 4 OASDI'!E26+'Table 4 OASDI'!F26+'Table 4 OASDI'!G26</f>
        <v>1610</v>
      </c>
      <c r="M29" s="16">
        <f>'Table 4 OASDI'!H26+'Table 4 OASDI'!I26</f>
        <v>300</v>
      </c>
      <c r="N29" s="16">
        <f>'Table 4 OASDI'!J26+'Table 4 OASDI'!K26+'Table 4 OASDI'!L26</f>
        <v>560</v>
      </c>
      <c r="O29" s="16">
        <f>'Table 4 OASDI'!D26</f>
        <v>2470</v>
      </c>
      <c r="P29" s="17">
        <f>('Table 4 OASDI'!M26+'Table 4 OASDI'!N26)/'Table 4 OASDI'!D26*100</f>
        <v>63.967611336032391</v>
      </c>
      <c r="Q29" s="17">
        <f>O29/pop_estimate_2013!B27*100</f>
        <v>22.689693183905934</v>
      </c>
      <c r="R29" s="17">
        <f>('Table 4 OASDI'!D26-'Table 4 OASDI'!W26)/'Table 4 OASDI'!W26*100</f>
        <v>7.6252723311546839</v>
      </c>
      <c r="S29" s="16">
        <f>'Table 5 OASDI'!D26</f>
        <v>2623</v>
      </c>
    </row>
    <row r="30" spans="1:19" x14ac:dyDescent="0.3">
      <c r="A30" t="s">
        <v>22</v>
      </c>
      <c r="B30" s="16">
        <f>'Table 3 SSI'!E27</f>
        <v>203</v>
      </c>
      <c r="C30" s="16">
        <f>'Table 3 SSI'!F27</f>
        <v>3204</v>
      </c>
      <c r="D30" s="17">
        <f>'Table 3 SSI'!G27/'Table 3 SSI'!D27*100</f>
        <v>16.31934253008512</v>
      </c>
      <c r="E30" s="17">
        <f>'Table 3 SSI'!H27/'Table 3 SSI'!D27*100</f>
        <v>68.623422365717644</v>
      </c>
      <c r="F30" s="17">
        <f>'Table 3 SSI'!I27/'Table 3 SSI'!D27*100</f>
        <v>15.057235104197241</v>
      </c>
      <c r="G30" s="16">
        <f>'Table 3 SSI'!D27</f>
        <v>3407</v>
      </c>
      <c r="H30" s="17">
        <f>'Table 3 SSI'!J27/'Table 3 SSI'!D27*100</f>
        <v>31.405928969768127</v>
      </c>
      <c r="I30" s="17">
        <f>G30/pop_estimate_2013!B28*100</f>
        <v>2.9743768824479462</v>
      </c>
      <c r="J30" s="17">
        <f>('Table 3 SSI'!D27-'Table 3 SSI'!R27)/'Table 3 SSI'!R27*100</f>
        <v>1.5499254843517138</v>
      </c>
      <c r="K30" s="16">
        <f>'Table 3 SSI'!K27</f>
        <v>1957</v>
      </c>
      <c r="L30" s="16">
        <f>'Table 4 OASDI'!E27+'Table 4 OASDI'!F27+'Table 4 OASDI'!G27</f>
        <v>14585</v>
      </c>
      <c r="M30" s="16">
        <f>'Table 4 OASDI'!H27+'Table 4 OASDI'!I27</f>
        <v>2255</v>
      </c>
      <c r="N30" s="16">
        <f>'Table 4 OASDI'!J27+'Table 4 OASDI'!K27+'Table 4 OASDI'!L27</f>
        <v>5425</v>
      </c>
      <c r="O30" s="16">
        <f>'Table 4 OASDI'!D27</f>
        <v>22265</v>
      </c>
      <c r="P30" s="17">
        <f>('Table 4 OASDI'!M27+'Table 4 OASDI'!N27)/'Table 4 OASDI'!D27*100</f>
        <v>64.069166853806422</v>
      </c>
      <c r="Q30" s="17">
        <f>O30/pop_estimate_2013!B28*100</f>
        <v>19.437775546728361</v>
      </c>
      <c r="R30" s="17">
        <f>('Table 4 OASDI'!D27-'Table 4 OASDI'!W27)/'Table 4 OASDI'!W27*100</f>
        <v>1.1355893708834885</v>
      </c>
      <c r="S30" s="16">
        <f>'Table 5 OASDI'!D27</f>
        <v>26725</v>
      </c>
    </row>
    <row r="31" spans="1:19" x14ac:dyDescent="0.3">
      <c r="A31" t="s">
        <v>23</v>
      </c>
      <c r="B31" s="16">
        <f>'Table 3 SSI'!E28</f>
        <v>54</v>
      </c>
      <c r="C31" s="16">
        <f>'Table 3 SSI'!F28</f>
        <v>834</v>
      </c>
      <c r="D31" s="17">
        <f>'Table 3 SSI'!G28/'Table 3 SSI'!D28*100</f>
        <v>16.554054054054053</v>
      </c>
      <c r="E31" s="17">
        <f>'Table 3 SSI'!H28/'Table 3 SSI'!D28*100</f>
        <v>66.21621621621621</v>
      </c>
      <c r="F31" s="17">
        <f>'Table 3 SSI'!I28/'Table 3 SSI'!D28*100</f>
        <v>17.22972972972973</v>
      </c>
      <c r="G31" s="16">
        <f>'Table 3 SSI'!D28</f>
        <v>888</v>
      </c>
      <c r="H31" s="17">
        <f>'Table 3 SSI'!J28/'Table 3 SSI'!D28*100</f>
        <v>35.923423423423422</v>
      </c>
      <c r="I31" s="17">
        <f>G31/pop_estimate_2013!B29*100</f>
        <v>1.3444360333081</v>
      </c>
      <c r="J31" s="17">
        <f>('Table 3 SSI'!D28-'Table 3 SSI'!R28)/'Table 3 SSI'!R28*100</f>
        <v>0.33898305084745761</v>
      </c>
      <c r="K31" s="16">
        <f>'Table 3 SSI'!K28</f>
        <v>484</v>
      </c>
      <c r="L31" s="16">
        <f>'Table 4 OASDI'!E28+'Table 4 OASDI'!F28+'Table 4 OASDI'!G28</f>
        <v>9600</v>
      </c>
      <c r="M31" s="16">
        <f>'Table 4 OASDI'!H28+'Table 4 OASDI'!I28</f>
        <v>1495</v>
      </c>
      <c r="N31" s="16">
        <f>'Table 4 OASDI'!J28+'Table 4 OASDI'!K28+'Table 4 OASDI'!L28</f>
        <v>2890</v>
      </c>
      <c r="O31" s="16">
        <f>'Table 4 OASDI'!D28</f>
        <v>13985</v>
      </c>
      <c r="P31" s="17">
        <f>('Table 4 OASDI'!M28+'Table 4 OASDI'!N28)/'Table 4 OASDI'!D28*100</f>
        <v>69.109760457633172</v>
      </c>
      <c r="Q31" s="17">
        <f>O31/pop_estimate_2013!B29*100</f>
        <v>21.173353520060559</v>
      </c>
      <c r="R31" s="17">
        <f>('Table 4 OASDI'!D28-'Table 4 OASDI'!W28)/'Table 4 OASDI'!W28*100</f>
        <v>-0.17844396859386152</v>
      </c>
      <c r="S31" s="16">
        <f>'Table 5 OASDI'!D28</f>
        <v>17286</v>
      </c>
    </row>
    <row r="32" spans="1:19" x14ac:dyDescent="0.3">
      <c r="A32" t="s">
        <v>24</v>
      </c>
      <c r="B32" s="16">
        <f>'Table 3 SSI'!E29</f>
        <v>30</v>
      </c>
      <c r="C32" s="16">
        <f>'Table 3 SSI'!F29</f>
        <v>330</v>
      </c>
      <c r="D32" s="17">
        <f>'Table 3 SSI'!G29/'Table 3 SSI'!D29*100</f>
        <v>13.888888888888889</v>
      </c>
      <c r="E32" s="17">
        <f>'Table 3 SSI'!H29/'Table 3 SSI'!D29*100</f>
        <v>66.111111111111114</v>
      </c>
      <c r="F32" s="17">
        <f>'Table 3 SSI'!I29/'Table 3 SSI'!D29*100</f>
        <v>20</v>
      </c>
      <c r="G32" s="16">
        <f>'Table 3 SSI'!D29</f>
        <v>360</v>
      </c>
      <c r="H32" s="17">
        <f>'Table 3 SSI'!J29/'Table 3 SSI'!D29*100</f>
        <v>41.944444444444443</v>
      </c>
      <c r="I32" s="17">
        <f>G32/pop_estimate_2013!B30*100</f>
        <v>2.7767065175472427</v>
      </c>
      <c r="J32" s="17">
        <f>('Table 3 SSI'!D29-'Table 3 SSI'!R29)/'Table 3 SSI'!R29*100</f>
        <v>-0.55248618784530379</v>
      </c>
      <c r="K32" s="16">
        <f>'Table 3 SSI'!K29</f>
        <v>196</v>
      </c>
      <c r="L32" s="16">
        <f>'Table 4 OASDI'!E29+'Table 4 OASDI'!F29+'Table 4 OASDI'!G29</f>
        <v>1370</v>
      </c>
      <c r="M32" s="16">
        <f>'Table 4 OASDI'!H29+'Table 4 OASDI'!I29</f>
        <v>285</v>
      </c>
      <c r="N32" s="16">
        <f>'Table 4 OASDI'!J29+'Table 4 OASDI'!K29+'Table 4 OASDI'!L29</f>
        <v>580</v>
      </c>
      <c r="O32" s="16">
        <f>'Table 4 OASDI'!D29</f>
        <v>2235</v>
      </c>
      <c r="P32" s="17">
        <f>('Table 4 OASDI'!M29+'Table 4 OASDI'!N29)/'Table 4 OASDI'!D29*100</f>
        <v>61.297539149888145</v>
      </c>
      <c r="Q32" s="17">
        <f>O32/pop_estimate_2013!B30*100</f>
        <v>17.238719629772465</v>
      </c>
      <c r="R32" s="17">
        <f>('Table 4 OASDI'!D29-'Table 4 OASDI'!W29)/'Table 4 OASDI'!W29*100</f>
        <v>0</v>
      </c>
      <c r="S32" s="16">
        <f>'Table 5 OASDI'!D29</f>
        <v>2440</v>
      </c>
    </row>
    <row r="33" spans="1:19" x14ac:dyDescent="0.3">
      <c r="A33" t="s">
        <v>25</v>
      </c>
      <c r="B33" s="16">
        <f>'Table 3 SSI'!E30</f>
        <v>673</v>
      </c>
      <c r="C33" s="16">
        <f>'Table 3 SSI'!F30</f>
        <v>6262</v>
      </c>
      <c r="D33" s="17">
        <f>'Table 3 SSI'!G30/'Table 3 SSI'!D30*100</f>
        <v>18.111031002162942</v>
      </c>
      <c r="E33" s="17">
        <f>'Table 3 SSI'!H30/'Table 3 SSI'!D30*100</f>
        <v>60.605623648161497</v>
      </c>
      <c r="F33" s="17">
        <f>'Table 3 SSI'!I30/'Table 3 SSI'!D30*100</f>
        <v>21.28334534967556</v>
      </c>
      <c r="G33" s="16">
        <f>'Table 3 SSI'!D30</f>
        <v>6935</v>
      </c>
      <c r="H33" s="17">
        <f>'Table 3 SSI'!J30/'Table 3 SSI'!D30*100</f>
        <v>33.035328046142752</v>
      </c>
      <c r="I33" s="17">
        <f>G33/pop_estimate_2013!B31*100</f>
        <v>2.4167468183275487</v>
      </c>
      <c r="J33" s="17">
        <f>('Table 3 SSI'!D30-'Table 3 SSI'!R30)/'Table 3 SSI'!R30*100</f>
        <v>0.3182409952263851</v>
      </c>
      <c r="K33" s="16">
        <f>'Table 3 SSI'!K30</f>
        <v>3759</v>
      </c>
      <c r="L33" s="16">
        <f>'Table 4 OASDI'!E30+'Table 4 OASDI'!F30+'Table 4 OASDI'!G30</f>
        <v>35330</v>
      </c>
      <c r="M33" s="16">
        <f>'Table 4 OASDI'!H30+'Table 4 OASDI'!I30</f>
        <v>5520</v>
      </c>
      <c r="N33" s="16">
        <f>'Table 4 OASDI'!J30+'Table 4 OASDI'!K30+'Table 4 OASDI'!L30</f>
        <v>8475</v>
      </c>
      <c r="O33" s="16">
        <f>'Table 4 OASDI'!D30</f>
        <v>49325</v>
      </c>
      <c r="P33" s="17">
        <f>('Table 4 OASDI'!M30+'Table 4 OASDI'!N30)/'Table 4 OASDI'!D30*100</f>
        <v>71.403953370501767</v>
      </c>
      <c r="Q33" s="17">
        <f>O33/pop_estimate_2013!B31*100</f>
        <v>17.189046404326795</v>
      </c>
      <c r="R33" s="17">
        <f>('Table 4 OASDI'!D30-'Table 4 OASDI'!W30)/'Table 4 OASDI'!W30*100</f>
        <v>2.3127981746525617</v>
      </c>
      <c r="S33" s="16">
        <f>'Table 5 OASDI'!D30</f>
        <v>62111</v>
      </c>
    </row>
    <row r="34" spans="1:19" x14ac:dyDescent="0.3">
      <c r="A34" t="s">
        <v>26</v>
      </c>
      <c r="B34" s="16" t="str">
        <f>'Table 3 SSI'!E31</f>
        <v>(X)</v>
      </c>
      <c r="C34" s="16" t="str">
        <f>'Table 3 SSI'!F31</f>
        <v>(X)</v>
      </c>
      <c r="D34" s="17">
        <f>'Table 3 SSI'!G31/'Table 3 SSI'!D31*100</f>
        <v>23.125</v>
      </c>
      <c r="E34" s="17">
        <f>'Table 3 SSI'!H31/'Table 3 SSI'!D31*100</f>
        <v>60</v>
      </c>
      <c r="F34" s="17">
        <f>'Table 3 SSI'!I31/'Table 3 SSI'!D31*100</f>
        <v>16.875</v>
      </c>
      <c r="G34" s="16">
        <f>'Table 3 SSI'!D31</f>
        <v>160</v>
      </c>
      <c r="H34" s="17">
        <f>'Table 3 SSI'!J31/'Table 3 SSI'!D31*100</f>
        <v>31.25</v>
      </c>
      <c r="I34" s="17">
        <f>G34/pop_estimate_2013!B32*100</f>
        <v>1.4074595355383532</v>
      </c>
      <c r="J34" s="17">
        <f>('Table 3 SSI'!D31-'Table 3 SSI'!R31)/'Table 3 SSI'!R31*100</f>
        <v>0.62893081761006298</v>
      </c>
      <c r="K34" s="16">
        <f>'Table 3 SSI'!K31</f>
        <v>85</v>
      </c>
      <c r="L34" s="16">
        <f>'Table 4 OASDI'!E31+'Table 4 OASDI'!F31+'Table 4 OASDI'!G31</f>
        <v>375</v>
      </c>
      <c r="M34" s="16">
        <f>'Table 4 OASDI'!H31+'Table 4 OASDI'!I31</f>
        <v>90</v>
      </c>
      <c r="N34" s="16">
        <f>'Table 4 OASDI'!J31+'Table 4 OASDI'!K31+'Table 4 OASDI'!L31</f>
        <v>205</v>
      </c>
      <c r="O34" s="16">
        <f>'Table 4 OASDI'!D31</f>
        <v>670</v>
      </c>
      <c r="P34" s="17">
        <f>('Table 4 OASDI'!M31+'Table 4 OASDI'!N31)/'Table 4 OASDI'!D31*100</f>
        <v>56.71641791044776</v>
      </c>
      <c r="Q34" s="17">
        <f>O34/pop_estimate_2013!B32*100</f>
        <v>5.8937368050668546</v>
      </c>
      <c r="R34" s="17">
        <f>('Table 4 OASDI'!D31-'Table 4 OASDI'!W31)/'Table 4 OASDI'!W31*100</f>
        <v>-4.9645390070921991</v>
      </c>
      <c r="S34" s="16">
        <f>'Table 5 OASDI'!D31</f>
        <v>658</v>
      </c>
    </row>
    <row r="35" spans="1:19" x14ac:dyDescent="0.3">
      <c r="A35" t="s">
        <v>27</v>
      </c>
      <c r="B35" s="16">
        <f>'Table 3 SSI'!E32</f>
        <v>61</v>
      </c>
      <c r="C35" s="16">
        <f>'Table 3 SSI'!F32</f>
        <v>977</v>
      </c>
      <c r="D35" s="17">
        <f>'Table 3 SSI'!G32/'Table 3 SSI'!D32*100</f>
        <v>10.982658959537572</v>
      </c>
      <c r="E35" s="17">
        <f>'Table 3 SSI'!H32/'Table 3 SSI'!D32*100</f>
        <v>70.134874759152211</v>
      </c>
      <c r="F35" s="17">
        <f>'Table 3 SSI'!I32/'Table 3 SSI'!D32*100</f>
        <v>18.882466281310212</v>
      </c>
      <c r="G35" s="16">
        <f>'Table 3 SSI'!D32</f>
        <v>1038</v>
      </c>
      <c r="H35" s="17">
        <f>'Table 3 SSI'!J32/'Table 3 SSI'!D32*100</f>
        <v>39.595375722543352</v>
      </c>
      <c r="I35" s="17">
        <f>G35/pop_estimate_2013!B33*100</f>
        <v>4.1649947837252226</v>
      </c>
      <c r="J35" s="17">
        <f>('Table 3 SSI'!D32-'Table 3 SSI'!R32)/'Table 3 SSI'!R32*100</f>
        <v>1.3671875</v>
      </c>
      <c r="K35" s="16">
        <f>'Table 3 SSI'!K32</f>
        <v>598</v>
      </c>
      <c r="L35" s="16">
        <f>'Table 4 OASDI'!E32+'Table 4 OASDI'!F32+'Table 4 OASDI'!G32</f>
        <v>3940</v>
      </c>
      <c r="M35" s="16">
        <f>'Table 4 OASDI'!H32+'Table 4 OASDI'!I32</f>
        <v>605</v>
      </c>
      <c r="N35" s="16">
        <f>'Table 4 OASDI'!J32+'Table 4 OASDI'!K32+'Table 4 OASDI'!L32</f>
        <v>1825</v>
      </c>
      <c r="O35" s="16">
        <f>'Table 4 OASDI'!D32</f>
        <v>6370</v>
      </c>
      <c r="P35" s="17">
        <f>('Table 4 OASDI'!M32+'Table 4 OASDI'!N32)/'Table 4 OASDI'!D32*100</f>
        <v>60.989010989010993</v>
      </c>
      <c r="Q35" s="17">
        <f>O35/pop_estimate_2013!B33*100</f>
        <v>25.559746408795441</v>
      </c>
      <c r="R35" s="17">
        <f>('Table 4 OASDI'!D32-'Table 4 OASDI'!W32)/'Table 4 OASDI'!W32*100</f>
        <v>1.7571884984025559</v>
      </c>
      <c r="S35" s="16">
        <f>'Table 5 OASDI'!D32</f>
        <v>7168</v>
      </c>
    </row>
    <row r="36" spans="1:19" x14ac:dyDescent="0.3">
      <c r="A36" t="s">
        <v>28</v>
      </c>
      <c r="B36" s="16">
        <f>'Table 3 SSI'!E33</f>
        <v>256</v>
      </c>
      <c r="C36" s="16">
        <f>'Table 3 SSI'!F33</f>
        <v>1980</v>
      </c>
      <c r="D36" s="17">
        <f>'Table 3 SSI'!G33/'Table 3 SSI'!D33*100</f>
        <v>17.218246869409658</v>
      </c>
      <c r="E36" s="17">
        <f>'Table 3 SSI'!H33/'Table 3 SSI'!D33*100</f>
        <v>62.432915921288014</v>
      </c>
      <c r="F36" s="17">
        <f>'Table 3 SSI'!I33/'Table 3 SSI'!D33*100</f>
        <v>20.348837209302324</v>
      </c>
      <c r="G36" s="16">
        <f>'Table 3 SSI'!D33</f>
        <v>2236</v>
      </c>
      <c r="H36" s="17">
        <f>'Table 3 SSI'!J33/'Table 3 SSI'!D33*100</f>
        <v>28.041144901610014</v>
      </c>
      <c r="I36" s="17">
        <f>G36/pop_estimate_2013!B34*100</f>
        <v>0.94785926239932172</v>
      </c>
      <c r="J36" s="17">
        <f>('Table 3 SSI'!D33-'Table 3 SSI'!R33)/'Table 3 SSI'!R33*100</f>
        <v>2.474793767186068</v>
      </c>
      <c r="K36" s="16">
        <f>'Table 3 SSI'!K33</f>
        <v>1247</v>
      </c>
      <c r="L36" s="16">
        <f>'Table 4 OASDI'!E33+'Table 4 OASDI'!F33+'Table 4 OASDI'!G33</f>
        <v>28525</v>
      </c>
      <c r="M36" s="16">
        <f>'Table 4 OASDI'!H33+'Table 4 OASDI'!I33</f>
        <v>3435</v>
      </c>
      <c r="N36" s="16">
        <f>'Table 4 OASDI'!J33+'Table 4 OASDI'!K33+'Table 4 OASDI'!L33</f>
        <v>4665</v>
      </c>
      <c r="O36" s="16">
        <f>'Table 4 OASDI'!D33</f>
        <v>36625</v>
      </c>
      <c r="P36" s="17">
        <f>('Table 4 OASDI'!M33+'Table 4 OASDI'!N33)/'Table 4 OASDI'!D33*100</f>
        <v>76.136518771331069</v>
      </c>
      <c r="Q36" s="17">
        <f>O36/pop_estimate_2013!B34*100</f>
        <v>15.525646460364563</v>
      </c>
      <c r="R36" s="17">
        <f>('Table 4 OASDI'!D33-'Table 4 OASDI'!W33)/'Table 4 OASDI'!W33*100</f>
        <v>4.6727636467562155</v>
      </c>
      <c r="S36" s="16">
        <f>'Table 5 OASDI'!D33</f>
        <v>50180</v>
      </c>
    </row>
    <row r="37" spans="1:19" x14ac:dyDescent="0.3">
      <c r="A37" t="s">
        <v>29</v>
      </c>
      <c r="B37" s="16">
        <f>'Table 3 SSI'!E34</f>
        <v>188</v>
      </c>
      <c r="C37" s="16">
        <f>'Table 3 SSI'!F34</f>
        <v>2915</v>
      </c>
      <c r="D37" s="17">
        <f>'Table 3 SSI'!G34/'Table 3 SSI'!D34*100</f>
        <v>17.853689977441185</v>
      </c>
      <c r="E37" s="17">
        <f>'Table 3 SSI'!H34/'Table 3 SSI'!D34*100</f>
        <v>66.999677731227848</v>
      </c>
      <c r="F37" s="17">
        <f>'Table 3 SSI'!I34/'Table 3 SSI'!D34*100</f>
        <v>15.146632291330969</v>
      </c>
      <c r="G37" s="16">
        <f>'Table 3 SSI'!D34</f>
        <v>3103</v>
      </c>
      <c r="H37" s="17">
        <f>'Table 3 SSI'!J34/'Table 3 SSI'!D34*100</f>
        <v>34.933934901708028</v>
      </c>
      <c r="I37" s="17">
        <f>G37/pop_estimate_2013!B35*100</f>
        <v>2.5041965265672412</v>
      </c>
      <c r="J37" s="17">
        <f>('Table 3 SSI'!D34-'Table 3 SSI'!R34)/'Table 3 SSI'!R34*100</f>
        <v>7.8179291174426684</v>
      </c>
      <c r="K37" s="16">
        <f>'Table 3 SSI'!K34</f>
        <v>1767</v>
      </c>
      <c r="L37" s="16">
        <f>'Table 4 OASDI'!E34+'Table 4 OASDI'!F34+'Table 4 OASDI'!G34</f>
        <v>11450</v>
      </c>
      <c r="M37" s="16">
        <f>'Table 4 OASDI'!H34+'Table 4 OASDI'!I34</f>
        <v>1595</v>
      </c>
      <c r="N37" s="16">
        <f>'Table 4 OASDI'!J34+'Table 4 OASDI'!K34+'Table 4 OASDI'!L34</f>
        <v>3720</v>
      </c>
      <c r="O37" s="16">
        <f>'Table 4 OASDI'!D34</f>
        <v>16765</v>
      </c>
      <c r="P37" s="17">
        <f>('Table 4 OASDI'!M34+'Table 4 OASDI'!N34)/'Table 4 OASDI'!D34*100</f>
        <v>67.491798389501938</v>
      </c>
      <c r="Q37" s="17">
        <f>O37/pop_estimate_2013!B35*100</f>
        <v>13.529763057653819</v>
      </c>
      <c r="R37" s="17">
        <f>('Table 4 OASDI'!D34-'Table 4 OASDI'!W34)/'Table 4 OASDI'!W34*100</f>
        <v>4.4548286604361369</v>
      </c>
      <c r="S37" s="16">
        <f>'Table 5 OASDI'!D34</f>
        <v>20270</v>
      </c>
    </row>
    <row r="38" spans="1:19" x14ac:dyDescent="0.3">
      <c r="A38" t="s">
        <v>30</v>
      </c>
      <c r="B38" s="16">
        <f>'Table 3 SSI'!E35</f>
        <v>12</v>
      </c>
      <c r="C38" s="16">
        <f>'Table 3 SSI'!F35</f>
        <v>154</v>
      </c>
      <c r="D38" s="17">
        <f>'Table 3 SSI'!G35/'Table 3 SSI'!D35*100</f>
        <v>13.855421686746988</v>
      </c>
      <c r="E38" s="17">
        <f>'Table 3 SSI'!H35/'Table 3 SSI'!D35*100</f>
        <v>57.831325301204814</v>
      </c>
      <c r="F38" s="17">
        <f>'Table 3 SSI'!I35/'Table 3 SSI'!D35*100</f>
        <v>28.313253012048197</v>
      </c>
      <c r="G38" s="16">
        <f>'Table 3 SSI'!D35</f>
        <v>166</v>
      </c>
      <c r="H38" s="17">
        <f>'Table 3 SSI'!J35/'Table 3 SSI'!D35*100</f>
        <v>36.144578313253014</v>
      </c>
      <c r="I38" s="17">
        <f>G38/pop_estimate_2013!B36*100</f>
        <v>5.2849411015600127</v>
      </c>
      <c r="J38" s="17">
        <f>('Table 3 SSI'!D35-'Table 3 SSI'!R35)/'Table 3 SSI'!R35*100</f>
        <v>-2.3529411764705883</v>
      </c>
      <c r="K38" s="16">
        <f>'Table 3 SSI'!K35</f>
        <v>89</v>
      </c>
      <c r="L38" s="16">
        <f>'Table 4 OASDI'!E35+'Table 4 OASDI'!F35+'Table 4 OASDI'!G35</f>
        <v>580</v>
      </c>
      <c r="M38" s="16">
        <f>'Table 4 OASDI'!H35+'Table 4 OASDI'!I35</f>
        <v>75</v>
      </c>
      <c r="N38" s="16">
        <f>'Table 4 OASDI'!J35+'Table 4 OASDI'!K35+'Table 4 OASDI'!L35</f>
        <v>180</v>
      </c>
      <c r="O38" s="16">
        <f>'Table 4 OASDI'!D35</f>
        <v>835</v>
      </c>
      <c r="P38" s="17">
        <f>('Table 4 OASDI'!M35+'Table 4 OASDI'!N35)/'Table 4 OASDI'!D35*100</f>
        <v>68.263473053892227</v>
      </c>
      <c r="Q38" s="17">
        <f>O38/pop_estimate_2013!B36*100</f>
        <v>26.583890480738621</v>
      </c>
      <c r="R38" s="17">
        <f>('Table 4 OASDI'!D35-'Table 4 OASDI'!W35)/'Table 4 OASDI'!W35*100</f>
        <v>5.6962025316455698</v>
      </c>
      <c r="S38" s="16">
        <f>'Table 5 OASDI'!D35</f>
        <v>884</v>
      </c>
    </row>
    <row r="39" spans="1:19" x14ac:dyDescent="0.3">
      <c r="A39" t="s">
        <v>31</v>
      </c>
      <c r="B39" s="16">
        <f>'Table 3 SSI'!E36</f>
        <v>841</v>
      </c>
      <c r="C39" s="16">
        <f>'Table 3 SSI'!F36</f>
        <v>7754</v>
      </c>
      <c r="D39" s="17">
        <f>'Table 3 SSI'!G36/'Table 3 SSI'!D36*100</f>
        <v>25.596276905177429</v>
      </c>
      <c r="E39" s="17">
        <f>'Table 3 SSI'!H36/'Table 3 SSI'!D36*100</f>
        <v>56.742292030250141</v>
      </c>
      <c r="F39" s="17">
        <f>'Table 3 SSI'!I36/'Table 3 SSI'!D36*100</f>
        <v>17.661431064572426</v>
      </c>
      <c r="G39" s="16">
        <f>'Table 3 SSI'!D36</f>
        <v>8595</v>
      </c>
      <c r="H39" s="17">
        <f>'Table 3 SSI'!J36/'Table 3 SSI'!D36*100</f>
        <v>27.364746945898776</v>
      </c>
      <c r="I39" s="17">
        <f>G39/pop_estimate_2013!B37*100</f>
        <v>3.1373765764450368</v>
      </c>
      <c r="J39" s="17">
        <f>('Table 3 SSI'!D36-'Table 3 SSI'!R36)/'Table 3 SSI'!R36*100</f>
        <v>18.60080033117152</v>
      </c>
      <c r="K39" s="16">
        <f>'Table 3 SSI'!K36</f>
        <v>5041</v>
      </c>
      <c r="L39" s="16">
        <f>'Table 4 OASDI'!E36+'Table 4 OASDI'!F36+'Table 4 OASDI'!G36</f>
        <v>22000</v>
      </c>
      <c r="M39" s="16">
        <f>'Table 4 OASDI'!H36+'Table 4 OASDI'!I36</f>
        <v>4200</v>
      </c>
      <c r="N39" s="16">
        <f>'Table 4 OASDI'!J36+'Table 4 OASDI'!K36+'Table 4 OASDI'!L36</f>
        <v>10500</v>
      </c>
      <c r="O39" s="16">
        <f>'Table 4 OASDI'!D36</f>
        <v>36700</v>
      </c>
      <c r="P39" s="17">
        <f>('Table 4 OASDI'!M36+'Table 4 OASDI'!N36)/'Table 4 OASDI'!D36*100</f>
        <v>56.716621253405997</v>
      </c>
      <c r="Q39" s="17">
        <f>O39/pop_estimate_2013!B37*100</f>
        <v>13.396360716176014</v>
      </c>
      <c r="R39" s="17">
        <f>('Table 4 OASDI'!D36-'Table 4 OASDI'!W36)/'Table 4 OASDI'!W36*100</f>
        <v>3.4823064993655715</v>
      </c>
      <c r="S39" s="16">
        <f>'Table 5 OASDI'!D36</f>
        <v>40614</v>
      </c>
    </row>
    <row r="40" spans="1:19" x14ac:dyDescent="0.3">
      <c r="A40" t="s">
        <v>32</v>
      </c>
      <c r="B40" s="16">
        <f>'Table 3 SSI'!E37</f>
        <v>24</v>
      </c>
      <c r="C40" s="16">
        <f>'Table 3 SSI'!F37</f>
        <v>403</v>
      </c>
      <c r="D40" s="17">
        <f>'Table 3 SSI'!G37/'Table 3 SSI'!D37*100</f>
        <v>12.412177985948478</v>
      </c>
      <c r="E40" s="17">
        <f>'Table 3 SSI'!H37/'Table 3 SSI'!D37*100</f>
        <v>67.915690866510531</v>
      </c>
      <c r="F40" s="17">
        <f>'Table 3 SSI'!I37/'Table 3 SSI'!D37*100</f>
        <v>19.672131147540984</v>
      </c>
      <c r="G40" s="16">
        <f>'Table 3 SSI'!D37</f>
        <v>427</v>
      </c>
      <c r="H40" s="17">
        <f>'Table 3 SSI'!J37/'Table 3 SSI'!D37*100</f>
        <v>38.641686182669787</v>
      </c>
      <c r="I40" s="17">
        <f>G40/pop_estimate_2013!B38*100</f>
        <v>6.1946902654867255</v>
      </c>
      <c r="J40" s="17">
        <f>('Table 3 SSI'!D37-'Table 3 SSI'!R37)/'Table 3 SSI'!R37*100</f>
        <v>-2.7334851936218678</v>
      </c>
      <c r="K40" s="16">
        <f>'Table 3 SSI'!K37</f>
        <v>212</v>
      </c>
      <c r="L40" s="16">
        <f>'Table 4 OASDI'!E37+'Table 4 OASDI'!F37+'Table 4 OASDI'!G37</f>
        <v>915</v>
      </c>
      <c r="M40" s="16">
        <f>'Table 4 OASDI'!H37+'Table 4 OASDI'!I37</f>
        <v>200</v>
      </c>
      <c r="N40" s="16">
        <f>'Table 4 OASDI'!J37+'Table 4 OASDI'!K37+'Table 4 OASDI'!L37</f>
        <v>495</v>
      </c>
      <c r="O40" s="16">
        <f>'Table 4 OASDI'!D37</f>
        <v>1610</v>
      </c>
      <c r="P40" s="17">
        <f>('Table 4 OASDI'!M37+'Table 4 OASDI'!N37)/'Table 4 OASDI'!D37*100</f>
        <v>57.763975155279503</v>
      </c>
      <c r="Q40" s="17">
        <f>O40/pop_estimate_2013!B38*100</f>
        <v>23.357028869867982</v>
      </c>
      <c r="R40" s="17">
        <f>('Table 4 OASDI'!D37-'Table 4 OASDI'!W37)/'Table 4 OASDI'!W37*100</f>
        <v>2.2222222222222223</v>
      </c>
      <c r="S40" s="16">
        <f>'Table 5 OASDI'!D37</f>
        <v>1702</v>
      </c>
    </row>
    <row r="41" spans="1:19" x14ac:dyDescent="0.3">
      <c r="A41" t="s">
        <v>33</v>
      </c>
      <c r="B41" s="16">
        <f>'Table 3 SSI'!E38</f>
        <v>1293</v>
      </c>
      <c r="C41" s="16">
        <f>'Table 3 SSI'!F38</f>
        <v>8189</v>
      </c>
      <c r="D41" s="17">
        <f>'Table 3 SSI'!G38/'Table 3 SSI'!D38*100</f>
        <v>23.729171060957604</v>
      </c>
      <c r="E41" s="17">
        <f>'Table 3 SSI'!H38/'Table 3 SSI'!D38*100</f>
        <v>55.146593545665468</v>
      </c>
      <c r="F41" s="17">
        <f>'Table 3 SSI'!I38/'Table 3 SSI'!D38*100</f>
        <v>21.124235393376924</v>
      </c>
      <c r="G41" s="16">
        <f>'Table 3 SSI'!D38</f>
        <v>9482</v>
      </c>
      <c r="H41" s="17">
        <f>'Table 3 SSI'!J38/'Table 3 SSI'!D38*100</f>
        <v>25.711875131828727</v>
      </c>
      <c r="I41" s="17">
        <f>G41/pop_estimate_2013!B39*100</f>
        <v>1.2790456123690537</v>
      </c>
      <c r="J41" s="17">
        <f>('Table 3 SSI'!D38-'Table 3 SSI'!R38)/'Table 3 SSI'!R38*100</f>
        <v>1.7054596160034325</v>
      </c>
      <c r="K41" s="16">
        <f>'Table 3 SSI'!K38</f>
        <v>5471</v>
      </c>
      <c r="L41" s="16">
        <f>'Table 4 OASDI'!E38+'Table 4 OASDI'!F38+'Table 4 OASDI'!G38</f>
        <v>74490</v>
      </c>
      <c r="M41" s="16">
        <f>'Table 4 OASDI'!H38+'Table 4 OASDI'!I38</f>
        <v>9305</v>
      </c>
      <c r="N41" s="16">
        <f>'Table 4 OASDI'!J38+'Table 4 OASDI'!K38+'Table 4 OASDI'!L38</f>
        <v>13930</v>
      </c>
      <c r="O41" s="16">
        <f>'Table 4 OASDI'!D38</f>
        <v>97725</v>
      </c>
      <c r="P41" s="17">
        <f>('Table 4 OASDI'!M38+'Table 4 OASDI'!N38)/'Table 4 OASDI'!D38*100</f>
        <v>75.062675876183178</v>
      </c>
      <c r="Q41" s="17">
        <f>O41/pop_estimate_2013!B39*100</f>
        <v>13.182317282088777</v>
      </c>
      <c r="R41" s="17">
        <f>('Table 4 OASDI'!D38-'Table 4 OASDI'!W38)/'Table 4 OASDI'!W38*100</f>
        <v>3.0854430379746836</v>
      </c>
      <c r="S41" s="16">
        <f>'Table 5 OASDI'!D38</f>
        <v>133655</v>
      </c>
    </row>
    <row r="42" spans="1:19" x14ac:dyDescent="0.3">
      <c r="A42" t="s">
        <v>34</v>
      </c>
      <c r="B42" s="16">
        <f>'Table 3 SSI'!E39</f>
        <v>111</v>
      </c>
      <c r="C42" s="16">
        <f>'Table 3 SSI'!F39</f>
        <v>1553</v>
      </c>
      <c r="D42" s="17">
        <f>'Table 3 SSI'!G39/'Table 3 SSI'!D39*100</f>
        <v>15.144230769230768</v>
      </c>
      <c r="E42" s="17">
        <f>'Table 3 SSI'!H39/'Table 3 SSI'!D39*100</f>
        <v>66.225961538461547</v>
      </c>
      <c r="F42" s="17">
        <f>'Table 3 SSI'!I39/'Table 3 SSI'!D39*100</f>
        <v>18.629807692307693</v>
      </c>
      <c r="G42" s="16">
        <f>'Table 3 SSI'!D39</f>
        <v>1664</v>
      </c>
      <c r="H42" s="17">
        <f>'Table 3 SSI'!J39/'Table 3 SSI'!D39*100</f>
        <v>36.117788461538467</v>
      </c>
      <c r="I42" s="17">
        <f>G42/pop_estimate_2013!B40*100</f>
        <v>3.8600723763570564</v>
      </c>
      <c r="J42" s="17">
        <f>('Table 3 SSI'!D39-'Table 3 SSI'!R39)/'Table 3 SSI'!R39*100</f>
        <v>-1.2462908011869436</v>
      </c>
      <c r="K42" s="16">
        <f>'Table 3 SSI'!K39</f>
        <v>931</v>
      </c>
      <c r="L42" s="16">
        <f>'Table 4 OASDI'!E39+'Table 4 OASDI'!F39+'Table 4 OASDI'!G39</f>
        <v>4735</v>
      </c>
      <c r="M42" s="16">
        <f>'Table 4 OASDI'!H39+'Table 4 OASDI'!I39</f>
        <v>945</v>
      </c>
      <c r="N42" s="16">
        <f>'Table 4 OASDI'!J39+'Table 4 OASDI'!K39+'Table 4 OASDI'!L39</f>
        <v>2165</v>
      </c>
      <c r="O42" s="16">
        <f>'Table 4 OASDI'!D39</f>
        <v>7845</v>
      </c>
      <c r="P42" s="17">
        <f>('Table 4 OASDI'!M39+'Table 4 OASDI'!N39)/'Table 4 OASDI'!D39*100</f>
        <v>61.057998725302745</v>
      </c>
      <c r="Q42" s="17">
        <f>O42/pop_estimate_2013!B40*100</f>
        <v>18.198478240697781</v>
      </c>
      <c r="R42" s="17">
        <f>('Table 4 OASDI'!D39-'Table 4 OASDI'!W39)/'Table 4 OASDI'!W39*100</f>
        <v>-0.19083969465648853</v>
      </c>
      <c r="S42" s="16">
        <f>'Table 5 OASDI'!D39</f>
        <v>8409</v>
      </c>
    </row>
    <row r="43" spans="1:19" x14ac:dyDescent="0.3">
      <c r="A43" t="s">
        <v>35</v>
      </c>
      <c r="B43" s="16">
        <f>'Table 3 SSI'!E40</f>
        <v>162</v>
      </c>
      <c r="C43" s="16">
        <f>'Table 3 SSI'!F40</f>
        <v>1792</v>
      </c>
      <c r="D43" s="17">
        <f>'Table 3 SSI'!G40/'Table 3 SSI'!D40*100</f>
        <v>18.423746161719549</v>
      </c>
      <c r="E43" s="17">
        <f>'Table 3 SSI'!H40/'Table 3 SSI'!D40*100</f>
        <v>60.28659160696008</v>
      </c>
      <c r="F43" s="17">
        <f>'Table 3 SSI'!I40/'Table 3 SSI'!D40*100</f>
        <v>21.289662231320371</v>
      </c>
      <c r="G43" s="16">
        <f>'Table 3 SSI'!D40</f>
        <v>1954</v>
      </c>
      <c r="H43" s="17">
        <f>'Table 3 SSI'!J40/'Table 3 SSI'!D40*100</f>
        <v>37.615148413510745</v>
      </c>
      <c r="I43" s="17">
        <f>G43/pop_estimate_2013!B41*100</f>
        <v>4.262280778291597</v>
      </c>
      <c r="J43" s="17">
        <f>('Table 3 SSI'!D40-'Table 3 SSI'!R40)/'Table 3 SSI'!R40*100</f>
        <v>-0.71138211382113814</v>
      </c>
      <c r="K43" s="16">
        <f>'Table 3 SSI'!K40</f>
        <v>1037</v>
      </c>
      <c r="L43" s="16">
        <f>'Table 4 OASDI'!E40+'Table 4 OASDI'!F40+'Table 4 OASDI'!G40</f>
        <v>6130</v>
      </c>
      <c r="M43" s="16">
        <f>'Table 4 OASDI'!H40+'Table 4 OASDI'!I40</f>
        <v>1080</v>
      </c>
      <c r="N43" s="16">
        <f>'Table 4 OASDI'!J40+'Table 4 OASDI'!K40+'Table 4 OASDI'!L40</f>
        <v>2260</v>
      </c>
      <c r="O43" s="16">
        <f>'Table 4 OASDI'!D40</f>
        <v>9470</v>
      </c>
      <c r="P43" s="17">
        <f>('Table 4 OASDI'!M40+'Table 4 OASDI'!N40)/'Table 4 OASDI'!D40*100</f>
        <v>65.205913410770862</v>
      </c>
      <c r="Q43" s="17">
        <f>O43/pop_estimate_2013!B41*100</f>
        <v>20.657010732047816</v>
      </c>
      <c r="R43" s="17">
        <f>('Table 4 OASDI'!D40-'Table 4 OASDI'!W40)/'Table 4 OASDI'!W40*100</f>
        <v>3.5538545653362492</v>
      </c>
      <c r="S43" s="16">
        <f>'Table 5 OASDI'!D40</f>
        <v>10180</v>
      </c>
    </row>
    <row r="44" spans="1:19" x14ac:dyDescent="0.3">
      <c r="A44" t="s">
        <v>36</v>
      </c>
      <c r="B44" s="16">
        <f>'Table 3 SSI'!E41</f>
        <v>139</v>
      </c>
      <c r="C44" s="16">
        <f>'Table 3 SSI'!F41</f>
        <v>1446</v>
      </c>
      <c r="D44" s="17">
        <f>'Table 3 SSI'!G41/'Table 3 SSI'!D41*100</f>
        <v>19.495268138801261</v>
      </c>
      <c r="E44" s="17">
        <f>'Table 3 SSI'!H41/'Table 3 SSI'!D41*100</f>
        <v>62.208201892744476</v>
      </c>
      <c r="F44" s="17">
        <f>'Table 3 SSI'!I41/'Table 3 SSI'!D41*100</f>
        <v>18.296529968454259</v>
      </c>
      <c r="G44" s="16">
        <f>'Table 3 SSI'!D41</f>
        <v>1585</v>
      </c>
      <c r="H44" s="17">
        <f>'Table 3 SSI'!J41/'Table 3 SSI'!D41*100</f>
        <v>28.012618296529968</v>
      </c>
      <c r="I44" s="17">
        <f>G44/pop_estimate_2013!B42*100</f>
        <v>1.1002971149307195</v>
      </c>
      <c r="J44" s="17">
        <f>('Table 3 SSI'!D41-'Table 3 SSI'!R41)/'Table 3 SSI'!R41*100</f>
        <v>2.9889538661468484</v>
      </c>
      <c r="K44" s="16">
        <f>'Table 3 SSI'!K41</f>
        <v>908</v>
      </c>
      <c r="L44" s="16">
        <f>'Table 4 OASDI'!E41+'Table 4 OASDI'!F41+'Table 4 OASDI'!G41</f>
        <v>15955</v>
      </c>
      <c r="M44" s="16">
        <f>'Table 4 OASDI'!H41+'Table 4 OASDI'!I41</f>
        <v>2370</v>
      </c>
      <c r="N44" s="16">
        <f>'Table 4 OASDI'!J41+'Table 4 OASDI'!K41+'Table 4 OASDI'!L41</f>
        <v>3445</v>
      </c>
      <c r="O44" s="16">
        <f>'Table 4 OASDI'!D41</f>
        <v>21770</v>
      </c>
      <c r="P44" s="17">
        <f>('Table 4 OASDI'!M41+'Table 4 OASDI'!N41)/'Table 4 OASDI'!D41*100</f>
        <v>71.520440973817173</v>
      </c>
      <c r="Q44" s="17">
        <f>O44/pop_estimate_2013!B42*100</f>
        <v>15.112598228417514</v>
      </c>
      <c r="R44" s="17">
        <f>('Table 4 OASDI'!D41-'Table 4 OASDI'!W41)/'Table 4 OASDI'!W41*100</f>
        <v>4.7389944671638196</v>
      </c>
      <c r="S44" s="16">
        <f>'Table 5 OASDI'!D41</f>
        <v>28251</v>
      </c>
    </row>
    <row r="45" spans="1:19" x14ac:dyDescent="0.3">
      <c r="A45" t="s">
        <v>37</v>
      </c>
      <c r="B45" s="16">
        <f>'Table 3 SSI'!E42</f>
        <v>42</v>
      </c>
      <c r="C45" s="16">
        <f>'Table 3 SSI'!F42</f>
        <v>676</v>
      </c>
      <c r="D45" s="17">
        <f>'Table 3 SSI'!G42/'Table 3 SSI'!D42*100</f>
        <v>20.752089136490252</v>
      </c>
      <c r="E45" s="17">
        <f>'Table 3 SSI'!H42/'Table 3 SSI'!D42*100</f>
        <v>63.509749303621163</v>
      </c>
      <c r="F45" s="17">
        <f>'Table 3 SSI'!I42/'Table 3 SSI'!D42*100</f>
        <v>15.73816155988858</v>
      </c>
      <c r="G45" s="16">
        <f>'Table 3 SSI'!D42</f>
        <v>718</v>
      </c>
      <c r="H45" s="17">
        <f>'Table 3 SSI'!J42/'Table 3 SSI'!D42*100</f>
        <v>34.261838440111418</v>
      </c>
      <c r="I45" s="17">
        <f>G45/pop_estimate_2013!B43*100</f>
        <v>4.1929455734641445</v>
      </c>
      <c r="J45" s="17">
        <f>('Table 3 SSI'!D42-'Table 3 SSI'!R42)/'Table 3 SSI'!R42*100</f>
        <v>0</v>
      </c>
      <c r="K45" s="16">
        <f>'Table 3 SSI'!K42</f>
        <v>385</v>
      </c>
      <c r="L45" s="16">
        <f>'Table 4 OASDI'!E42+'Table 4 OASDI'!F42+'Table 4 OASDI'!G42</f>
        <v>2400</v>
      </c>
      <c r="M45" s="16">
        <f>'Table 4 OASDI'!H42+'Table 4 OASDI'!I42</f>
        <v>445</v>
      </c>
      <c r="N45" s="16">
        <f>'Table 4 OASDI'!J42+'Table 4 OASDI'!K42+'Table 4 OASDI'!L42</f>
        <v>890</v>
      </c>
      <c r="O45" s="16">
        <f>'Table 4 OASDI'!D42</f>
        <v>3735</v>
      </c>
      <c r="P45" s="17">
        <f>('Table 4 OASDI'!M42+'Table 4 OASDI'!N42)/'Table 4 OASDI'!D42*100</f>
        <v>64.926372155287808</v>
      </c>
      <c r="Q45" s="17">
        <f>O45/pop_estimate_2013!B43*100</f>
        <v>21.811492641906096</v>
      </c>
      <c r="R45" s="17">
        <f>('Table 4 OASDI'!D42-'Table 4 OASDI'!W42)/'Table 4 OASDI'!W42*100</f>
        <v>1.6326530612244898</v>
      </c>
      <c r="S45" s="16">
        <f>'Table 5 OASDI'!D42</f>
        <v>3967</v>
      </c>
    </row>
    <row r="46" spans="1:19" x14ac:dyDescent="0.3">
      <c r="A46" t="s">
        <v>38</v>
      </c>
      <c r="B46" s="16">
        <f>'Table 3 SSI'!E43</f>
        <v>176</v>
      </c>
      <c r="C46" s="16">
        <f>'Table 3 SSI'!F43</f>
        <v>1910</v>
      </c>
      <c r="D46" s="17">
        <f>'Table 3 SSI'!G43/'Table 3 SSI'!D43*100</f>
        <v>16.63470757430489</v>
      </c>
      <c r="E46" s="17">
        <f>'Table 3 SSI'!H43/'Table 3 SSI'!D43*100</f>
        <v>65.675934803451582</v>
      </c>
      <c r="F46" s="17">
        <f>'Table 3 SSI'!I43/'Table 3 SSI'!D43*100</f>
        <v>17.689357622243527</v>
      </c>
      <c r="G46" s="16">
        <f>'Table 3 SSI'!D43</f>
        <v>2086</v>
      </c>
      <c r="H46" s="17">
        <f>'Table 3 SSI'!J43/'Table 3 SSI'!D43*100</f>
        <v>33.029721955896449</v>
      </c>
      <c r="I46" s="17">
        <f>G46/pop_estimate_2013!B44*100</f>
        <v>1.5069314512342245</v>
      </c>
      <c r="J46" s="17">
        <f>('Table 3 SSI'!D43-'Table 3 SSI'!R43)/'Table 3 SSI'!R43*100</f>
        <v>7.139188495120699</v>
      </c>
      <c r="K46" s="16">
        <f>'Table 3 SSI'!K43</f>
        <v>1193</v>
      </c>
      <c r="L46" s="16">
        <f>'Table 4 OASDI'!E43+'Table 4 OASDI'!F43+'Table 4 OASDI'!G43</f>
        <v>16330</v>
      </c>
      <c r="M46" s="16">
        <f>'Table 4 OASDI'!H43+'Table 4 OASDI'!I43</f>
        <v>2260</v>
      </c>
      <c r="N46" s="16">
        <f>'Table 4 OASDI'!J43+'Table 4 OASDI'!K43+'Table 4 OASDI'!L43</f>
        <v>4065</v>
      </c>
      <c r="O46" s="16">
        <f>'Table 4 OASDI'!D43</f>
        <v>22655</v>
      </c>
      <c r="P46" s="17">
        <f>('Table 4 OASDI'!M43+'Table 4 OASDI'!N43)/'Table 4 OASDI'!D43*100</f>
        <v>70.558375634517773</v>
      </c>
      <c r="Q46" s="17">
        <f>O46/pop_estimate_2013!B44*100</f>
        <v>16.36602685892203</v>
      </c>
      <c r="R46" s="17">
        <f>('Table 4 OASDI'!D43-'Table 4 OASDI'!W43)/'Table 4 OASDI'!W43*100</f>
        <v>4.0891339306225589</v>
      </c>
      <c r="S46" s="16">
        <f>'Table 5 OASDI'!D43</f>
        <v>29373</v>
      </c>
    </row>
    <row r="47" spans="1:19" x14ac:dyDescent="0.3">
      <c r="A47" t="s">
        <v>39</v>
      </c>
      <c r="B47" s="16">
        <f>'Table 3 SSI'!E44</f>
        <v>31</v>
      </c>
      <c r="C47" s="16">
        <f>'Table 3 SSI'!F44</f>
        <v>253</v>
      </c>
      <c r="D47" s="17">
        <f>'Table 3 SSI'!G44/'Table 3 SSI'!D44*100</f>
        <v>9.1549295774647899</v>
      </c>
      <c r="E47" s="17">
        <f>'Table 3 SSI'!H44/'Table 3 SSI'!D44*100</f>
        <v>60.915492957746473</v>
      </c>
      <c r="F47" s="17">
        <f>'Table 3 SSI'!I44/'Table 3 SSI'!D44*100</f>
        <v>29.929577464788732</v>
      </c>
      <c r="G47" s="16">
        <f>'Table 3 SSI'!D44</f>
        <v>284</v>
      </c>
      <c r="H47" s="17">
        <f>'Table 3 SSI'!J44/'Table 3 SSI'!D44*100</f>
        <v>43.309859154929576</v>
      </c>
      <c r="I47" s="17">
        <f>G47/pop_estimate_2013!B45*100</f>
        <v>2.292541168873103</v>
      </c>
      <c r="J47" s="17">
        <f>('Table 3 SSI'!D44-'Table 3 SSI'!R44)/'Table 3 SSI'!R44*100</f>
        <v>-7.18954248366013</v>
      </c>
      <c r="K47" s="16">
        <f>'Table 3 SSI'!K44</f>
        <v>134</v>
      </c>
      <c r="L47" s="16">
        <f>'Table 4 OASDI'!E44+'Table 4 OASDI'!F44+'Table 4 OASDI'!G44</f>
        <v>1805</v>
      </c>
      <c r="M47" s="16">
        <f>'Table 4 OASDI'!H44+'Table 4 OASDI'!I44</f>
        <v>310</v>
      </c>
      <c r="N47" s="16">
        <f>'Table 4 OASDI'!J44+'Table 4 OASDI'!K44+'Table 4 OASDI'!L44</f>
        <v>695</v>
      </c>
      <c r="O47" s="16">
        <f>'Table 4 OASDI'!D44</f>
        <v>2810</v>
      </c>
      <c r="P47" s="17">
        <f>('Table 4 OASDI'!M44+'Table 4 OASDI'!N44)/'Table 4 OASDI'!D44*100</f>
        <v>62.633451957295371</v>
      </c>
      <c r="Q47" s="17">
        <f>O47/pop_estimate_2013!B45*100</f>
        <v>22.683241846948661</v>
      </c>
      <c r="R47" s="17">
        <f>('Table 4 OASDI'!D44-'Table 4 OASDI'!W44)/'Table 4 OASDI'!W44*100</f>
        <v>1.9963702359346642</v>
      </c>
      <c r="S47" s="16">
        <f>'Table 5 OASDI'!D44</f>
        <v>3128</v>
      </c>
    </row>
    <row r="48" spans="1:19" x14ac:dyDescent="0.3">
      <c r="A48" t="s">
        <v>40</v>
      </c>
      <c r="B48" s="16">
        <f>'Table 3 SSI'!E45</f>
        <v>81</v>
      </c>
      <c r="C48" s="16">
        <f>'Table 3 SSI'!F45</f>
        <v>1037</v>
      </c>
      <c r="D48" s="17">
        <f>'Table 3 SSI'!G45/'Table 3 SSI'!D45*100</f>
        <v>15.47406082289803</v>
      </c>
      <c r="E48" s="17">
        <f>'Table 3 SSI'!H45/'Table 3 SSI'!D45*100</f>
        <v>61.001788908765654</v>
      </c>
      <c r="F48" s="17">
        <f>'Table 3 SSI'!I45/'Table 3 SSI'!D45*100</f>
        <v>23.524150268336314</v>
      </c>
      <c r="G48" s="16">
        <f>'Table 3 SSI'!D45</f>
        <v>1118</v>
      </c>
      <c r="H48" s="17">
        <f>'Table 3 SSI'!J45/'Table 3 SSI'!D45*100</f>
        <v>37.388193202146688</v>
      </c>
      <c r="I48" s="17">
        <f>G48/pop_estimate_2013!B46*100</f>
        <v>4.8861500808531098</v>
      </c>
      <c r="J48" s="17">
        <f>('Table 3 SSI'!D45-'Table 3 SSI'!R45)/'Table 3 SSI'!R45*100</f>
        <v>0.35906642728904847</v>
      </c>
      <c r="K48" s="16">
        <f>'Table 3 SSI'!K45</f>
        <v>590</v>
      </c>
      <c r="L48" s="16">
        <f>'Table 4 OASDI'!E45+'Table 4 OASDI'!F45+'Table 4 OASDI'!G45</f>
        <v>3165</v>
      </c>
      <c r="M48" s="16">
        <f>'Table 4 OASDI'!H45+'Table 4 OASDI'!I45</f>
        <v>555</v>
      </c>
      <c r="N48" s="16">
        <f>'Table 4 OASDI'!J45+'Table 4 OASDI'!K45+'Table 4 OASDI'!L45</f>
        <v>1055</v>
      </c>
      <c r="O48" s="16">
        <f>'Table 4 OASDI'!D45</f>
        <v>4775</v>
      </c>
      <c r="P48" s="17">
        <f>('Table 4 OASDI'!M45+'Table 4 OASDI'!N45)/'Table 4 OASDI'!D45*100</f>
        <v>65.445026178010465</v>
      </c>
      <c r="Q48" s="17">
        <f>O48/pop_estimate_2013!B46*100</f>
        <v>20.868843144967439</v>
      </c>
      <c r="R48" s="17">
        <f>('Table 4 OASDI'!D45-'Table 4 OASDI'!W45)/'Table 4 OASDI'!W45*100</f>
        <v>0</v>
      </c>
      <c r="S48" s="16">
        <f>'Table 5 OASDI'!D45</f>
        <v>5216</v>
      </c>
    </row>
    <row r="49" spans="1:19" x14ac:dyDescent="0.3">
      <c r="A49" t="s">
        <v>41</v>
      </c>
      <c r="B49" s="16">
        <f>'Table 3 SSI'!E46</f>
        <v>31</v>
      </c>
      <c r="C49" s="16">
        <f>'Table 3 SSI'!F46</f>
        <v>375</v>
      </c>
      <c r="D49" s="17">
        <f>'Table 3 SSI'!G46/'Table 3 SSI'!D46*100</f>
        <v>12.068965517241379</v>
      </c>
      <c r="E49" s="17">
        <f>'Table 3 SSI'!H46/'Table 3 SSI'!D46*100</f>
        <v>67.241379310344826</v>
      </c>
      <c r="F49" s="17">
        <f>'Table 3 SSI'!I46/'Table 3 SSI'!D46*100</f>
        <v>20.689655172413794</v>
      </c>
      <c r="G49" s="16">
        <f>'Table 3 SSI'!D46</f>
        <v>406</v>
      </c>
      <c r="H49" s="17">
        <f>'Table 3 SSI'!J46/'Table 3 SSI'!D46*100</f>
        <v>40.39408866995074</v>
      </c>
      <c r="I49" s="17">
        <f>G49/pop_estimate_2013!B47*100</f>
        <v>2.4963108706345305</v>
      </c>
      <c r="J49" s="17">
        <f>('Table 3 SSI'!D46-'Table 3 SSI'!R46)/'Table 3 SSI'!R46*100</f>
        <v>-1.932367149758454</v>
      </c>
      <c r="K49" s="16">
        <f>'Table 3 SSI'!K46</f>
        <v>223</v>
      </c>
      <c r="L49" s="16">
        <f>'Table 4 OASDI'!E46+'Table 4 OASDI'!F46+'Table 4 OASDI'!G46</f>
        <v>2555</v>
      </c>
      <c r="M49" s="16">
        <f>'Table 4 OASDI'!H46+'Table 4 OASDI'!I46</f>
        <v>445</v>
      </c>
      <c r="N49" s="16">
        <f>'Table 4 OASDI'!J46+'Table 4 OASDI'!K46+'Table 4 OASDI'!L46</f>
        <v>875</v>
      </c>
      <c r="O49" s="16">
        <f>'Table 4 OASDI'!D46</f>
        <v>3875</v>
      </c>
      <c r="P49" s="17">
        <f>('Table 4 OASDI'!M46+'Table 4 OASDI'!N46)/'Table 4 OASDI'!D46*100</f>
        <v>66.322580645161295</v>
      </c>
      <c r="Q49" s="17">
        <f>O49/pop_estimate_2013!B47*100</f>
        <v>23.82562715199213</v>
      </c>
      <c r="R49" s="17">
        <f>('Table 4 OASDI'!D46-'Table 4 OASDI'!W46)/'Table 4 OASDI'!W46*100</f>
        <v>1.1749347258485638</v>
      </c>
      <c r="S49" s="16">
        <f>'Table 5 OASDI'!D46</f>
        <v>4477</v>
      </c>
    </row>
    <row r="50" spans="1:19" x14ac:dyDescent="0.3">
      <c r="A50" t="s">
        <v>42</v>
      </c>
      <c r="B50" s="16">
        <f>'Table 3 SSI'!E47</f>
        <v>29</v>
      </c>
      <c r="C50" s="16">
        <f>'Table 3 SSI'!F47</f>
        <v>399</v>
      </c>
      <c r="D50" s="17">
        <f>'Table 3 SSI'!G47/'Table 3 SSI'!D47*100</f>
        <v>12.149532710280374</v>
      </c>
      <c r="E50" s="17">
        <f>'Table 3 SSI'!H47/'Table 3 SSI'!D47*100</f>
        <v>67.757009345794401</v>
      </c>
      <c r="F50" s="17">
        <f>'Table 3 SSI'!I47/'Table 3 SSI'!D47*100</f>
        <v>20.093457943925234</v>
      </c>
      <c r="G50" s="16">
        <f>'Table 3 SSI'!D47</f>
        <v>428</v>
      </c>
      <c r="H50" s="17">
        <f>'Table 3 SSI'!J47/'Table 3 SSI'!D47*100</f>
        <v>35.981308411214954</v>
      </c>
      <c r="I50" s="17">
        <f>G50/pop_estimate_2013!B48*100</f>
        <v>1.8359643102264926</v>
      </c>
      <c r="J50" s="17">
        <f>('Table 3 SSI'!D47-'Table 3 SSI'!R47)/'Table 3 SSI'!R47*100</f>
        <v>0</v>
      </c>
      <c r="K50" s="16">
        <f>'Table 3 SSI'!K47</f>
        <v>245</v>
      </c>
      <c r="L50" s="16">
        <f>'Table 4 OASDI'!E47+'Table 4 OASDI'!F47+'Table 4 OASDI'!G47</f>
        <v>3560</v>
      </c>
      <c r="M50" s="16">
        <f>'Table 4 OASDI'!H47+'Table 4 OASDI'!I47</f>
        <v>440</v>
      </c>
      <c r="N50" s="16">
        <f>'Table 4 OASDI'!J47+'Table 4 OASDI'!K47+'Table 4 OASDI'!L47</f>
        <v>670</v>
      </c>
      <c r="O50" s="16">
        <f>'Table 4 OASDI'!D47</f>
        <v>4670</v>
      </c>
      <c r="P50" s="17">
        <f>('Table 4 OASDI'!M47+'Table 4 OASDI'!N47)/'Table 4 OASDI'!D47*100</f>
        <v>73.340471092077081</v>
      </c>
      <c r="Q50" s="17">
        <f>O50/pop_estimate_2013!B48*100</f>
        <v>20.032601235415235</v>
      </c>
      <c r="R50" s="17">
        <f>('Table 4 OASDI'!D47-'Table 4 OASDI'!W47)/'Table 4 OASDI'!W47*100</f>
        <v>2.4122807017543857</v>
      </c>
      <c r="S50" s="16">
        <f>'Table 5 OASDI'!D47</f>
        <v>5966</v>
      </c>
    </row>
    <row r="51" spans="1:19" x14ac:dyDescent="0.3">
      <c r="A51" t="s">
        <v>43</v>
      </c>
      <c r="B51" s="16">
        <f>'Table 3 SSI'!E48</f>
        <v>95</v>
      </c>
      <c r="C51" s="16">
        <f>'Table 3 SSI'!F48</f>
        <v>1249</v>
      </c>
      <c r="D51" s="17">
        <f>'Table 3 SSI'!G48/'Table 3 SSI'!D48*100</f>
        <v>21.279761904761905</v>
      </c>
      <c r="E51" s="17">
        <f>'Table 3 SSI'!H48/'Table 3 SSI'!D48*100</f>
        <v>59.00297619047619</v>
      </c>
      <c r="F51" s="17">
        <f>'Table 3 SSI'!I48/'Table 3 SSI'!D48*100</f>
        <v>19.717261904761905</v>
      </c>
      <c r="G51" s="16">
        <f>'Table 3 SSI'!D48</f>
        <v>1344</v>
      </c>
      <c r="H51" s="17">
        <f>'Table 3 SSI'!J48/'Table 3 SSI'!D48*100</f>
        <v>35.119047619047613</v>
      </c>
      <c r="I51" s="17">
        <f>G51/pop_estimate_2013!B49*100</f>
        <v>4.945904173106646</v>
      </c>
      <c r="J51" s="17">
        <f>('Table 3 SSI'!D48-'Table 3 SSI'!R48)/'Table 3 SSI'!R48*100</f>
        <v>-1.2490815576781777</v>
      </c>
      <c r="K51" s="16">
        <f>'Table 3 SSI'!K48</f>
        <v>763</v>
      </c>
      <c r="L51" s="16">
        <f>'Table 4 OASDI'!E48+'Table 4 OASDI'!F48+'Table 4 OASDI'!G48</f>
        <v>3815</v>
      </c>
      <c r="M51" s="16">
        <f>'Table 4 OASDI'!H48+'Table 4 OASDI'!I48</f>
        <v>730</v>
      </c>
      <c r="N51" s="16">
        <f>'Table 4 OASDI'!J48+'Table 4 OASDI'!K48+'Table 4 OASDI'!L48</f>
        <v>1500</v>
      </c>
      <c r="O51" s="16">
        <f>'Table 4 OASDI'!D48</f>
        <v>6045</v>
      </c>
      <c r="P51" s="17">
        <f>('Table 4 OASDI'!M48+'Table 4 OASDI'!N48)/'Table 4 OASDI'!D48*100</f>
        <v>64.185277088502886</v>
      </c>
      <c r="Q51" s="17">
        <f>O51/pop_estimate_2013!B49*100</f>
        <v>22.245528814307793</v>
      </c>
      <c r="R51" s="17">
        <f>('Table 4 OASDI'!D48-'Table 4 OASDI'!W48)/'Table 4 OASDI'!W48*100</f>
        <v>-0.73891625615763545</v>
      </c>
      <c r="S51" s="16">
        <f>'Table 5 OASDI'!D48</f>
        <v>6599</v>
      </c>
    </row>
    <row r="52" spans="1:19" x14ac:dyDescent="0.3">
      <c r="A52" t="s">
        <v>44</v>
      </c>
      <c r="B52" s="16">
        <f>'Table 3 SSI'!E49</f>
        <v>2585</v>
      </c>
      <c r="C52" s="16">
        <f>'Table 3 SSI'!F49</f>
        <v>16215</v>
      </c>
      <c r="D52" s="17">
        <f>'Table 3 SSI'!G49/'Table 3 SSI'!D49*100</f>
        <v>19.74468085106383</v>
      </c>
      <c r="E52" s="17">
        <f>'Table 3 SSI'!H49/'Table 3 SSI'!D49*100</f>
        <v>57.771276595744681</v>
      </c>
      <c r="F52" s="17">
        <f>'Table 3 SSI'!I49/'Table 3 SSI'!D49*100</f>
        <v>22.48404255319149</v>
      </c>
      <c r="G52" s="16">
        <f>'Table 3 SSI'!D49</f>
        <v>18800</v>
      </c>
      <c r="H52" s="17">
        <f>'Table 3 SSI'!J49/'Table 3 SSI'!D49*100</f>
        <v>27.478723404255316</v>
      </c>
      <c r="I52" s="17">
        <f>G52/pop_estimate_2013!B50*100</f>
        <v>2.5582721321157047</v>
      </c>
      <c r="J52" s="17">
        <f>('Table 3 SSI'!D49-'Table 3 SSI'!R49)/'Table 3 SSI'!R49*100</f>
        <v>-0.10626992561105207</v>
      </c>
      <c r="K52" s="16">
        <f>'Table 3 SSI'!K49</f>
        <v>11066</v>
      </c>
      <c r="L52" s="16">
        <f>'Table 4 OASDI'!E49+'Table 4 OASDI'!F49+'Table 4 OASDI'!G49</f>
        <v>69880</v>
      </c>
      <c r="M52" s="16">
        <f>'Table 4 OASDI'!H49+'Table 4 OASDI'!I49</f>
        <v>10085</v>
      </c>
      <c r="N52" s="16">
        <f>'Table 4 OASDI'!J49+'Table 4 OASDI'!K49+'Table 4 OASDI'!L49</f>
        <v>19650</v>
      </c>
      <c r="O52" s="16">
        <f>'Table 4 OASDI'!D49</f>
        <v>99615</v>
      </c>
      <c r="P52" s="17">
        <f>('Table 4 OASDI'!M49+'Table 4 OASDI'!N49)/'Table 4 OASDI'!D49*100</f>
        <v>68.232695879134667</v>
      </c>
      <c r="Q52" s="17">
        <f>O52/pop_estimate_2013!B50*100</f>
        <v>13.555440342590741</v>
      </c>
      <c r="R52" s="17">
        <f>('Table 4 OASDI'!D49-'Table 4 OASDI'!W49)/'Table 4 OASDI'!W49*100</f>
        <v>1.4926133469179825</v>
      </c>
      <c r="S52" s="16">
        <f>'Table 5 OASDI'!D49</f>
        <v>122537</v>
      </c>
    </row>
    <row r="53" spans="1:19" x14ac:dyDescent="0.3">
      <c r="A53" t="s">
        <v>45</v>
      </c>
      <c r="B53" s="16">
        <f>'Table 3 SSI'!E50</f>
        <v>61</v>
      </c>
      <c r="C53" s="16">
        <f>'Table 3 SSI'!F50</f>
        <v>789</v>
      </c>
      <c r="D53" s="17">
        <f>'Table 3 SSI'!G50/'Table 3 SSI'!D50*100</f>
        <v>13.294117647058822</v>
      </c>
      <c r="E53" s="17">
        <f>'Table 3 SSI'!H50/'Table 3 SSI'!D50*100</f>
        <v>64.235294117647058</v>
      </c>
      <c r="F53" s="17">
        <f>'Table 3 SSI'!I50/'Table 3 SSI'!D50*100</f>
        <v>22.470588235294116</v>
      </c>
      <c r="G53" s="16">
        <f>'Table 3 SSI'!D50</f>
        <v>850</v>
      </c>
      <c r="H53" s="17">
        <f>'Table 3 SSI'!J50/'Table 3 SSI'!D50*100</f>
        <v>37.294117647058819</v>
      </c>
      <c r="I53" s="17">
        <f>G53/pop_estimate_2013!B51*100</f>
        <v>4.0704913322478689</v>
      </c>
      <c r="J53" s="17">
        <f>('Table 3 SSI'!D50-'Table 3 SSI'!R50)/'Table 3 SSI'!R50*100</f>
        <v>-0.7009345794392523</v>
      </c>
      <c r="K53" s="16">
        <f>'Table 3 SSI'!K50</f>
        <v>442</v>
      </c>
      <c r="L53" s="16">
        <f>'Table 4 OASDI'!E50+'Table 4 OASDI'!F50+'Table 4 OASDI'!G50</f>
        <v>2750</v>
      </c>
      <c r="M53" s="16">
        <f>'Table 4 OASDI'!H50+'Table 4 OASDI'!I50</f>
        <v>465</v>
      </c>
      <c r="N53" s="16">
        <f>'Table 4 OASDI'!J50+'Table 4 OASDI'!K50+'Table 4 OASDI'!L50</f>
        <v>1115</v>
      </c>
      <c r="O53" s="16">
        <f>'Table 4 OASDI'!D50</f>
        <v>4330</v>
      </c>
      <c r="P53" s="17">
        <f>('Table 4 OASDI'!M50+'Table 4 OASDI'!N50)/'Table 4 OASDI'!D50*100</f>
        <v>62.586605080831404</v>
      </c>
      <c r="Q53" s="17">
        <f>O53/pop_estimate_2013!B51*100</f>
        <v>20.735561727803852</v>
      </c>
      <c r="R53" s="17">
        <f>('Table 4 OASDI'!D50-'Table 4 OASDI'!W50)/'Table 4 OASDI'!W50*100</f>
        <v>0.81490104772991845</v>
      </c>
      <c r="S53" s="16">
        <f>'Table 5 OASDI'!D50</f>
        <v>4526</v>
      </c>
    </row>
    <row r="54" spans="1:19" x14ac:dyDescent="0.3">
      <c r="A54" t="s">
        <v>46</v>
      </c>
      <c r="B54" s="16">
        <f>'Table 3 SSI'!E51</f>
        <v>60</v>
      </c>
      <c r="C54" s="16">
        <f>'Table 3 SSI'!F51</f>
        <v>715</v>
      </c>
      <c r="D54" s="17">
        <f>'Table 3 SSI'!G51/'Table 3 SSI'!D51*100</f>
        <v>14.709677419354838</v>
      </c>
      <c r="E54" s="17">
        <f>'Table 3 SSI'!H51/'Table 3 SSI'!D51*100</f>
        <v>60.645161290322577</v>
      </c>
      <c r="F54" s="17">
        <f>'Table 3 SSI'!I51/'Table 3 SSI'!D51*100</f>
        <v>24.64516129032258</v>
      </c>
      <c r="G54" s="16">
        <f>'Table 3 SSI'!D51</f>
        <v>775</v>
      </c>
      <c r="H54" s="17">
        <f>'Table 3 SSI'!J51/'Table 3 SSI'!D51*100</f>
        <v>34.70967741935484</v>
      </c>
      <c r="I54" s="17">
        <f>G54/pop_estimate_2013!B52*100</f>
        <v>5.5219095119344495</v>
      </c>
      <c r="J54" s="17">
        <f>('Table 3 SSI'!D51-'Table 3 SSI'!R51)/'Table 3 SSI'!R51*100</f>
        <v>52.55905511811023</v>
      </c>
      <c r="K54" s="16">
        <f>'Table 3 SSI'!K51</f>
        <v>408</v>
      </c>
      <c r="L54" s="16">
        <f>'Table 4 OASDI'!E51+'Table 4 OASDI'!F51+'Table 4 OASDI'!G51</f>
        <v>1680</v>
      </c>
      <c r="M54" s="16">
        <f>'Table 4 OASDI'!H51+'Table 4 OASDI'!I51</f>
        <v>300</v>
      </c>
      <c r="N54" s="16">
        <f>'Table 4 OASDI'!J51+'Table 4 OASDI'!K51+'Table 4 OASDI'!L51</f>
        <v>625</v>
      </c>
      <c r="O54" s="16">
        <f>'Table 4 OASDI'!D51</f>
        <v>2605</v>
      </c>
      <c r="P54" s="17">
        <f>('Table 4 OASDI'!M51+'Table 4 OASDI'!N51)/'Table 4 OASDI'!D51*100</f>
        <v>62.763915547024951</v>
      </c>
      <c r="Q54" s="17">
        <f>O54/pop_estimate_2013!B52*100</f>
        <v>18.560741004631279</v>
      </c>
      <c r="R54" s="17">
        <f>('Table 4 OASDI'!D51-'Table 4 OASDI'!W51)/'Table 4 OASDI'!W51*100</f>
        <v>11.563169164882227</v>
      </c>
      <c r="S54" s="16">
        <f>'Table 5 OASDI'!D51</f>
        <v>2702</v>
      </c>
    </row>
    <row r="55" spans="1:19" x14ac:dyDescent="0.3">
      <c r="A55" t="s">
        <v>47</v>
      </c>
      <c r="B55" s="16">
        <f>'Table 3 SSI'!E52</f>
        <v>365</v>
      </c>
      <c r="C55" s="16">
        <f>'Table 3 SSI'!F52</f>
        <v>4837</v>
      </c>
      <c r="D55" s="17">
        <f>'Table 3 SSI'!G52/'Table 3 SSI'!D52*100</f>
        <v>17.839292579777009</v>
      </c>
      <c r="E55" s="17">
        <f>'Table 3 SSI'!H52/'Table 3 SSI'!D52*100</f>
        <v>63.437139561707035</v>
      </c>
      <c r="F55" s="17">
        <f>'Table 3 SSI'!I52/'Table 3 SSI'!D52*100</f>
        <v>18.723567858515956</v>
      </c>
      <c r="G55" s="16">
        <f>'Table 3 SSI'!D52</f>
        <v>5202</v>
      </c>
      <c r="H55" s="17">
        <f>'Table 3 SSI'!J52/'Table 3 SSI'!D52*100</f>
        <v>31.46866589773164</v>
      </c>
      <c r="I55" s="17">
        <f>G55/pop_estimate_2013!B53*100</f>
        <v>5.6957035869136776</v>
      </c>
      <c r="J55" s="17">
        <f>('Table 3 SSI'!D52-'Table 3 SSI'!R52)/'Table 3 SSI'!R52*100</f>
        <v>-0.61138708444784107</v>
      </c>
      <c r="K55" s="16">
        <f>'Table 3 SSI'!K52</f>
        <v>2966</v>
      </c>
      <c r="L55" s="16">
        <f>'Table 4 OASDI'!E52+'Table 4 OASDI'!F52+'Table 4 OASDI'!G52</f>
        <v>12275</v>
      </c>
      <c r="M55" s="16">
        <f>'Table 4 OASDI'!H52+'Table 4 OASDI'!I52</f>
        <v>2180</v>
      </c>
      <c r="N55" s="16">
        <f>'Table 4 OASDI'!J52+'Table 4 OASDI'!K52+'Table 4 OASDI'!L52</f>
        <v>4235</v>
      </c>
      <c r="O55" s="16">
        <f>'Table 4 OASDI'!D52</f>
        <v>18690</v>
      </c>
      <c r="P55" s="17">
        <f>('Table 4 OASDI'!M52+'Table 4 OASDI'!N52)/'Table 4 OASDI'!D52*100</f>
        <v>64.499732477260565</v>
      </c>
      <c r="Q55" s="17">
        <f>O55/pop_estimate_2013!B53*100</f>
        <v>20.463802391275784</v>
      </c>
      <c r="R55" s="17">
        <f>('Table 4 OASDI'!D52-'Table 4 OASDI'!W52)/'Table 4 OASDI'!W52*100</f>
        <v>0.97244732576985426</v>
      </c>
      <c r="S55" s="16">
        <f>'Table 5 OASDI'!D52</f>
        <v>21028</v>
      </c>
    </row>
    <row r="56" spans="1:19" x14ac:dyDescent="0.3">
      <c r="A56" t="s">
        <v>48</v>
      </c>
      <c r="B56" s="16">
        <f>'Table 3 SSI'!E53</f>
        <v>198</v>
      </c>
      <c r="C56" s="16">
        <f>'Table 3 SSI'!F53</f>
        <v>2692</v>
      </c>
      <c r="D56" s="17">
        <f>'Table 3 SSI'!G53/'Table 3 SSI'!D53*100</f>
        <v>25.536332179930799</v>
      </c>
      <c r="E56" s="17">
        <f>'Table 3 SSI'!H53/'Table 3 SSI'!D53*100</f>
        <v>60.103806228373699</v>
      </c>
      <c r="F56" s="17">
        <f>'Table 3 SSI'!I53/'Table 3 SSI'!D53*100</f>
        <v>14.359861591695502</v>
      </c>
      <c r="G56" s="16">
        <f>'Table 3 SSI'!D53</f>
        <v>2890</v>
      </c>
      <c r="H56" s="17">
        <f>'Table 3 SSI'!J53/'Table 3 SSI'!D53*100</f>
        <v>25.570934256055359</v>
      </c>
      <c r="I56" s="17">
        <f>G56/pop_estimate_2013!B54*100</f>
        <v>2.0535339970014141</v>
      </c>
      <c r="J56" s="17">
        <f>('Table 3 SSI'!D53-'Table 3 SSI'!R53)/'Table 3 SSI'!R53*100</f>
        <v>1.5460295151089247</v>
      </c>
      <c r="K56" s="16">
        <f>'Table 3 SSI'!K53</f>
        <v>1738</v>
      </c>
      <c r="L56" s="16">
        <f>'Table 4 OASDI'!E53+'Table 4 OASDI'!F53+'Table 4 OASDI'!G53</f>
        <v>13975</v>
      </c>
      <c r="M56" s="16">
        <f>'Table 4 OASDI'!H53+'Table 4 OASDI'!I53</f>
        <v>2305</v>
      </c>
      <c r="N56" s="16">
        <f>'Table 4 OASDI'!J53+'Table 4 OASDI'!K53+'Table 4 OASDI'!L53</f>
        <v>4910</v>
      </c>
      <c r="O56" s="16">
        <f>'Table 4 OASDI'!D53</f>
        <v>21190</v>
      </c>
      <c r="P56" s="17">
        <f>('Table 4 OASDI'!M53+'Table 4 OASDI'!N53)/'Table 4 OASDI'!D53*100</f>
        <v>63.780084945729122</v>
      </c>
      <c r="Q56" s="17">
        <f>O56/pop_estimate_2013!B54*100</f>
        <v>15.05688076002075</v>
      </c>
      <c r="R56" s="17">
        <f>('Table 4 OASDI'!D53-'Table 4 OASDI'!W53)/'Table 4 OASDI'!W53*100</f>
        <v>2.2436670687575391</v>
      </c>
      <c r="S56" s="16">
        <f>'Table 5 OASDI'!D53</f>
        <v>26237</v>
      </c>
    </row>
    <row r="57" spans="1:19" x14ac:dyDescent="0.3">
      <c r="A57" t="s">
        <v>49</v>
      </c>
      <c r="B57" s="16">
        <f>'Table 3 SSI'!E54</f>
        <v>52</v>
      </c>
      <c r="C57" s="16">
        <f>'Table 3 SSI'!F54</f>
        <v>583</v>
      </c>
      <c r="D57" s="17">
        <f>'Table 3 SSI'!G54/'Table 3 SSI'!D54*100</f>
        <v>15.433070866141732</v>
      </c>
      <c r="E57" s="17">
        <f>'Table 3 SSI'!H54/'Table 3 SSI'!D54*100</f>
        <v>57.322834645669296</v>
      </c>
      <c r="F57" s="17">
        <f>'Table 3 SSI'!I54/'Table 3 SSI'!D54*100</f>
        <v>27.244094488188974</v>
      </c>
      <c r="G57" s="16">
        <f>'Table 3 SSI'!D54</f>
        <v>635</v>
      </c>
      <c r="H57" s="17">
        <f>'Table 3 SSI'!J54/'Table 3 SSI'!D54*100</f>
        <v>36.69291338582677</v>
      </c>
      <c r="I57" s="17">
        <f>G57/pop_estimate_2013!B55*100</f>
        <v>6.0047281323877071</v>
      </c>
      <c r="J57" s="17">
        <f>('Table 3 SSI'!D54-'Table 3 SSI'!R54)/'Table 3 SSI'!R54*100</f>
        <v>-2.3076923076923079</v>
      </c>
      <c r="K57" s="16">
        <f>'Table 3 SSI'!K54</f>
        <v>355</v>
      </c>
      <c r="L57" s="16">
        <f>'Table 4 OASDI'!E54+'Table 4 OASDI'!F54+'Table 4 OASDI'!G54</f>
        <v>1715</v>
      </c>
      <c r="M57" s="16">
        <f>'Table 4 OASDI'!H54+'Table 4 OASDI'!I54</f>
        <v>325</v>
      </c>
      <c r="N57" s="16">
        <f>'Table 4 OASDI'!J54+'Table 4 OASDI'!K54+'Table 4 OASDI'!L54</f>
        <v>550</v>
      </c>
      <c r="O57" s="16">
        <f>'Table 4 OASDI'!D54</f>
        <v>2590</v>
      </c>
      <c r="P57" s="17">
        <f>('Table 4 OASDI'!M54+'Table 4 OASDI'!N54)/'Table 4 OASDI'!D54*100</f>
        <v>66.795366795366789</v>
      </c>
      <c r="Q57" s="17">
        <f>O57/pop_estimate_2013!B55*100</f>
        <v>24.491725768321512</v>
      </c>
      <c r="R57" s="17">
        <f>('Table 4 OASDI'!D54-'Table 4 OASDI'!W54)/'Table 4 OASDI'!W54*100</f>
        <v>0.97465886939571145</v>
      </c>
      <c r="S57" s="16">
        <f>'Table 5 OASDI'!D54</f>
        <v>2814</v>
      </c>
    </row>
    <row r="58" spans="1:19" x14ac:dyDescent="0.3">
      <c r="A58" t="s">
        <v>50</v>
      </c>
      <c r="B58" s="16" t="str">
        <f>'Table 3 SSI'!E55</f>
        <v>(X)</v>
      </c>
      <c r="C58" s="16" t="str">
        <f>'Table 3 SSI'!F55</f>
        <v>(X)</v>
      </c>
      <c r="D58" s="17" t="e">
        <f>'Table 3 SSI'!G55/'Table 3 SSI'!D55*100</f>
        <v>#VALUE!</v>
      </c>
      <c r="E58" s="17">
        <f>'Table 3 SSI'!H55/'Table 3 SSI'!D55*100</f>
        <v>48.888888888888886</v>
      </c>
      <c r="F58" s="17" t="e">
        <f>'Table 3 SSI'!I55/'Table 3 SSI'!D55*100</f>
        <v>#VALUE!</v>
      </c>
      <c r="G58" s="16">
        <f>'Table 3 SSI'!D55</f>
        <v>45</v>
      </c>
      <c r="H58" s="17">
        <f>'Table 3 SSI'!J55/'Table 3 SSI'!D55*100</f>
        <v>46.666666666666664</v>
      </c>
      <c r="I58" s="17">
        <f>G58/pop_estimate_2013!B56*100</f>
        <v>1.1138613861386137</v>
      </c>
      <c r="J58" s="17">
        <f>('Table 3 SSI'!D55-'Table 3 SSI'!R55)/'Table 3 SSI'!R55*100</f>
        <v>0</v>
      </c>
      <c r="K58" s="16">
        <f>'Table 3 SSI'!K55</f>
        <v>25</v>
      </c>
      <c r="L58" s="16">
        <f>'Table 4 OASDI'!E55+'Table 4 OASDI'!F55+'Table 4 OASDI'!G55</f>
        <v>375</v>
      </c>
      <c r="M58" s="16">
        <f>'Table 4 OASDI'!H55+'Table 4 OASDI'!I55</f>
        <v>65</v>
      </c>
      <c r="N58" s="16">
        <f>'Table 4 OASDI'!J55+'Table 4 OASDI'!K55+'Table 4 OASDI'!L55</f>
        <v>110</v>
      </c>
      <c r="O58" s="16">
        <f>'Table 4 OASDI'!D55</f>
        <v>550</v>
      </c>
      <c r="P58" s="17">
        <f>('Table 4 OASDI'!M55+'Table 4 OASDI'!N55)/'Table 4 OASDI'!D55*100</f>
        <v>65.454545454545453</v>
      </c>
      <c r="Q58" s="17">
        <f>O58/pop_estimate_2013!B56*100</f>
        <v>13.613861386138614</v>
      </c>
      <c r="R58" s="17">
        <f>('Table 4 OASDI'!D55-'Table 4 OASDI'!W55)/'Table 4 OASDI'!W55*100</f>
        <v>-2.6548672566371683</v>
      </c>
      <c r="S58" s="16">
        <f>'Table 5 OASDI'!D55</f>
        <v>596</v>
      </c>
    </row>
    <row r="59" spans="1:19" x14ac:dyDescent="0.3">
      <c r="A59" t="s">
        <v>51</v>
      </c>
      <c r="B59" s="16">
        <f>'Table 3 SSI'!E56</f>
        <v>46</v>
      </c>
      <c r="C59" s="16">
        <f>'Table 3 SSI'!F56</f>
        <v>808</v>
      </c>
      <c r="D59" s="17">
        <f>'Table 3 SSI'!G56/'Table 3 SSI'!D56*100</f>
        <v>21.896955503512881</v>
      </c>
      <c r="E59" s="17">
        <f>'Table 3 SSI'!H56/'Table 3 SSI'!D56*100</f>
        <v>62.412177985948482</v>
      </c>
      <c r="F59" s="17">
        <f>'Table 3 SSI'!I56/'Table 3 SSI'!D56*100</f>
        <v>15.690866510538642</v>
      </c>
      <c r="G59" s="16">
        <f>'Table 3 SSI'!D56</f>
        <v>854</v>
      </c>
      <c r="H59" s="17">
        <f>'Table 3 SSI'!J56/'Table 3 SSI'!D56*100</f>
        <v>28.337236533957842</v>
      </c>
      <c r="I59" s="17">
        <f>G59/pop_estimate_2013!B57*100</f>
        <v>1.4954645746506496</v>
      </c>
      <c r="J59" s="17">
        <f>('Table 3 SSI'!D56-'Table 3 SSI'!R56)/'Table 3 SSI'!R56*100</f>
        <v>0.58892815076560656</v>
      </c>
      <c r="K59" s="16">
        <f>'Table 3 SSI'!K56</f>
        <v>459</v>
      </c>
      <c r="L59" s="16">
        <f>'Table 4 OASDI'!E56+'Table 4 OASDI'!F56+'Table 4 OASDI'!G56</f>
        <v>5920</v>
      </c>
      <c r="M59" s="16">
        <f>'Table 4 OASDI'!H56+'Table 4 OASDI'!I56</f>
        <v>1120</v>
      </c>
      <c r="N59" s="16">
        <f>'Table 4 OASDI'!J56+'Table 4 OASDI'!K56+'Table 4 OASDI'!L56</f>
        <v>1920</v>
      </c>
      <c r="O59" s="16">
        <f>'Table 4 OASDI'!D56</f>
        <v>8960</v>
      </c>
      <c r="P59" s="17">
        <f>('Table 4 OASDI'!M56+'Table 4 OASDI'!N56)/'Table 4 OASDI'!D56*100</f>
        <v>64.899553571428569</v>
      </c>
      <c r="Q59" s="17">
        <f>O59/pop_estimate_2013!B57*100</f>
        <v>15.690120127482226</v>
      </c>
      <c r="R59" s="17">
        <f>('Table 4 OASDI'!D56-'Table 4 OASDI'!W56)/'Table 4 OASDI'!W56*100</f>
        <v>3.1663788140472078</v>
      </c>
      <c r="S59" s="16">
        <f>'Table 5 OASDI'!D56</f>
        <v>11119</v>
      </c>
    </row>
    <row r="60" spans="1:19" x14ac:dyDescent="0.3">
      <c r="A60" t="s">
        <v>52</v>
      </c>
      <c r="B60" s="16">
        <f>'Table 3 SSI'!E57</f>
        <v>46</v>
      </c>
      <c r="C60" s="16">
        <f>'Table 3 SSI'!F57</f>
        <v>823</v>
      </c>
      <c r="D60" s="17">
        <f>'Table 3 SSI'!G57/'Table 3 SSI'!D57*100</f>
        <v>12.31300345224396</v>
      </c>
      <c r="E60" s="17">
        <f>'Table 3 SSI'!H57/'Table 3 SSI'!D57*100</f>
        <v>67.77905638665132</v>
      </c>
      <c r="F60" s="17">
        <f>'Table 3 SSI'!I57/'Table 3 SSI'!D57*100</f>
        <v>19.907940161104719</v>
      </c>
      <c r="G60" s="16">
        <f>'Table 3 SSI'!D57</f>
        <v>869</v>
      </c>
      <c r="H60" s="17">
        <f>'Table 3 SSI'!J57/'Table 3 SSI'!D57*100</f>
        <v>34.407364787111625</v>
      </c>
      <c r="I60" s="17">
        <f>G60/pop_estimate_2013!B58*100</f>
        <v>4.4877091510018587</v>
      </c>
      <c r="J60" s="17">
        <f>('Table 3 SSI'!D57-'Table 3 SSI'!R57)/'Table 3 SSI'!R57*100</f>
        <v>2.5974025974025974</v>
      </c>
      <c r="K60" s="16">
        <f>'Table 3 SSI'!K57</f>
        <v>475</v>
      </c>
      <c r="L60" s="16">
        <f>'Table 4 OASDI'!E57+'Table 4 OASDI'!F57+'Table 4 OASDI'!G57</f>
        <v>3515</v>
      </c>
      <c r="M60" s="16">
        <f>'Table 4 OASDI'!H57+'Table 4 OASDI'!I57</f>
        <v>620</v>
      </c>
      <c r="N60" s="16">
        <f>'Table 4 OASDI'!J57+'Table 4 OASDI'!K57+'Table 4 OASDI'!L57</f>
        <v>1305</v>
      </c>
      <c r="O60" s="16">
        <f>'Table 4 OASDI'!D57</f>
        <v>5440</v>
      </c>
      <c r="P60" s="17">
        <f>('Table 4 OASDI'!M57+'Table 4 OASDI'!N57)/'Table 4 OASDI'!D57*100</f>
        <v>65.349264705882348</v>
      </c>
      <c r="Q60" s="17">
        <f>O60/pop_estimate_2013!B58*100</f>
        <v>28.093369138607727</v>
      </c>
      <c r="R60" s="17">
        <f>('Table 4 OASDI'!D57-'Table 4 OASDI'!W57)/'Table 4 OASDI'!W57*100</f>
        <v>1.021355617455896</v>
      </c>
      <c r="S60" s="16">
        <f>'Table 5 OASDI'!D57</f>
        <v>6074</v>
      </c>
    </row>
    <row r="61" spans="1:19" x14ac:dyDescent="0.3">
      <c r="A61" t="s">
        <v>53</v>
      </c>
      <c r="B61" s="16">
        <f>'Table 3 SSI'!E58</f>
        <v>90</v>
      </c>
      <c r="C61" s="16">
        <f>'Table 3 SSI'!F58</f>
        <v>1029</v>
      </c>
      <c r="D61" s="17">
        <f>'Table 3 SSI'!G58/'Table 3 SSI'!D58*100</f>
        <v>16.890080428954423</v>
      </c>
      <c r="E61" s="17">
        <f>'Table 3 SSI'!H58/'Table 3 SSI'!D58*100</f>
        <v>60.768543342269886</v>
      </c>
      <c r="F61" s="17">
        <f>'Table 3 SSI'!I58/'Table 3 SSI'!D58*100</f>
        <v>22.34137622877569</v>
      </c>
      <c r="G61" s="16">
        <f>'Table 3 SSI'!D58</f>
        <v>1119</v>
      </c>
      <c r="H61" s="17">
        <f>'Table 3 SSI'!J58/'Table 3 SSI'!D58*100</f>
        <v>38.695263628239502</v>
      </c>
      <c r="I61" s="17">
        <f>G61/pop_estimate_2013!B59*100</f>
        <v>4.9277787563854147</v>
      </c>
      <c r="J61" s="17">
        <f>('Table 3 SSI'!D58-'Table 3 SSI'!R58)/'Table 3 SSI'!R58*100</f>
        <v>-0.53333333333333333</v>
      </c>
      <c r="K61" s="16">
        <f>'Table 3 SSI'!K58</f>
        <v>604</v>
      </c>
      <c r="L61" s="16">
        <f>'Table 4 OASDI'!E58+'Table 4 OASDI'!F58+'Table 4 OASDI'!G58</f>
        <v>3435</v>
      </c>
      <c r="M61" s="16">
        <f>'Table 4 OASDI'!H58+'Table 4 OASDI'!I58</f>
        <v>655</v>
      </c>
      <c r="N61" s="16">
        <f>'Table 4 OASDI'!J58+'Table 4 OASDI'!K58+'Table 4 OASDI'!L58</f>
        <v>1215</v>
      </c>
      <c r="O61" s="16">
        <f>'Table 4 OASDI'!D58</f>
        <v>5305</v>
      </c>
      <c r="P61" s="17">
        <f>('Table 4 OASDI'!M58+'Table 4 OASDI'!N58)/'Table 4 OASDI'!D58*100</f>
        <v>63.99622997172478</v>
      </c>
      <c r="Q61" s="17">
        <f>O61/pop_estimate_2013!B59*100</f>
        <v>23.361810815571605</v>
      </c>
      <c r="R61" s="17">
        <f>('Table 4 OASDI'!D58-'Table 4 OASDI'!W58)/'Table 4 OASDI'!W58*100</f>
        <v>4.5320197044334973</v>
      </c>
      <c r="S61" s="16">
        <f>'Table 5 OASDI'!D58</f>
        <v>5611</v>
      </c>
    </row>
    <row r="62" spans="1:19" x14ac:dyDescent="0.3">
      <c r="A62" t="s">
        <v>54</v>
      </c>
      <c r="B62" s="16">
        <f>'Table 3 SSI'!E59</f>
        <v>38</v>
      </c>
      <c r="C62" s="16">
        <f>'Table 3 SSI'!F59</f>
        <v>414</v>
      </c>
      <c r="D62" s="17">
        <f>'Table 3 SSI'!G59/'Table 3 SSI'!D59*100</f>
        <v>18.584070796460178</v>
      </c>
      <c r="E62" s="17">
        <f>'Table 3 SSI'!H59/'Table 3 SSI'!D59*100</f>
        <v>57.964601769911503</v>
      </c>
      <c r="F62" s="17">
        <f>'Table 3 SSI'!I59/'Table 3 SSI'!D59*100</f>
        <v>23.451327433628318</v>
      </c>
      <c r="G62" s="16">
        <f>'Table 3 SSI'!D59</f>
        <v>452</v>
      </c>
      <c r="H62" s="17">
        <f>'Table 3 SSI'!J59/'Table 3 SSI'!D59*100</f>
        <v>38.053097345132741</v>
      </c>
      <c r="I62" s="17">
        <f>G62/pop_estimate_2013!B60*100</f>
        <v>4.1902289793269674</v>
      </c>
      <c r="J62" s="17">
        <f>('Table 3 SSI'!D59-'Table 3 SSI'!R59)/'Table 3 SSI'!R59*100</f>
        <v>-1.3100436681222707</v>
      </c>
      <c r="K62" s="16">
        <f>'Table 3 SSI'!K59</f>
        <v>254</v>
      </c>
      <c r="L62" s="16">
        <f>'Table 4 OASDI'!E59+'Table 4 OASDI'!F59+'Table 4 OASDI'!G59</f>
        <v>1550</v>
      </c>
      <c r="M62" s="16">
        <f>'Table 4 OASDI'!H59+'Table 4 OASDI'!I59</f>
        <v>245</v>
      </c>
      <c r="N62" s="16">
        <f>'Table 4 OASDI'!J59+'Table 4 OASDI'!K59+'Table 4 OASDI'!L59</f>
        <v>460</v>
      </c>
      <c r="O62" s="16">
        <f>'Table 4 OASDI'!D59</f>
        <v>2255</v>
      </c>
      <c r="P62" s="17">
        <f>('Table 4 OASDI'!M59+'Table 4 OASDI'!N59)/'Table 4 OASDI'!D59*100</f>
        <v>67.849223946784917</v>
      </c>
      <c r="Q62" s="17">
        <f>O62/pop_estimate_2013!B60*100</f>
        <v>20.904792806155559</v>
      </c>
      <c r="R62" s="17">
        <f>('Table 4 OASDI'!D59-'Table 4 OASDI'!W59)/'Table 4 OASDI'!W59*100</f>
        <v>-3.8379530916844353</v>
      </c>
      <c r="S62" s="16">
        <f>'Table 5 OASDI'!D59</f>
        <v>2437</v>
      </c>
    </row>
    <row r="63" spans="1:19" x14ac:dyDescent="0.3">
      <c r="A63" t="s">
        <v>55</v>
      </c>
      <c r="B63" s="16">
        <f>'Table 3 SSI'!E60</f>
        <v>62</v>
      </c>
      <c r="C63" s="16">
        <f>'Table 3 SSI'!F60</f>
        <v>652</v>
      </c>
      <c r="D63" s="17">
        <f>'Table 3 SSI'!G60/'Table 3 SSI'!D60*100</f>
        <v>9.1036414565826327</v>
      </c>
      <c r="E63" s="17">
        <f>'Table 3 SSI'!H60/'Table 3 SSI'!D60*100</f>
        <v>66.806722689075627</v>
      </c>
      <c r="F63" s="17">
        <f>'Table 3 SSI'!I60/'Table 3 SSI'!D60*100</f>
        <v>24.089635854341736</v>
      </c>
      <c r="G63" s="16">
        <f>'Table 3 SSI'!D60</f>
        <v>714</v>
      </c>
      <c r="H63" s="17">
        <f>'Table 3 SSI'!J60/'Table 3 SSI'!D60*100</f>
        <v>41.876750700280112</v>
      </c>
      <c r="I63" s="17">
        <f>G63/pop_estimate_2013!B61*100</f>
        <v>2.9379089001357857</v>
      </c>
      <c r="J63" s="17">
        <f>('Table 3 SSI'!D60-'Table 3 SSI'!R60)/'Table 3 SSI'!R60*100</f>
        <v>-0.83333333333333337</v>
      </c>
      <c r="K63" s="16">
        <f>'Table 3 SSI'!K60</f>
        <v>398</v>
      </c>
      <c r="L63" s="16">
        <f>'Table 4 OASDI'!E60+'Table 4 OASDI'!F60+'Table 4 OASDI'!G60</f>
        <v>5980</v>
      </c>
      <c r="M63" s="16">
        <f>'Table 4 OASDI'!H60+'Table 4 OASDI'!I60</f>
        <v>750</v>
      </c>
      <c r="N63" s="16">
        <f>'Table 4 OASDI'!J60+'Table 4 OASDI'!K60+'Table 4 OASDI'!L60</f>
        <v>1355</v>
      </c>
      <c r="O63" s="16">
        <f>'Table 4 OASDI'!D60</f>
        <v>8085</v>
      </c>
      <c r="P63" s="17">
        <f>('Table 4 OASDI'!M60+'Table 4 OASDI'!N60)/'Table 4 OASDI'!D60*100</f>
        <v>72.294372294372295</v>
      </c>
      <c r="Q63" s="17">
        <f>O63/pop_estimate_2013!B61*100</f>
        <v>33.267497839772872</v>
      </c>
      <c r="R63" s="17">
        <f>('Table 4 OASDI'!D60-'Table 4 OASDI'!W60)/'Table 4 OASDI'!W60*100</f>
        <v>3.0592734225621414</v>
      </c>
      <c r="S63" s="16">
        <f>'Table 5 OASDI'!D60</f>
        <v>9740</v>
      </c>
    </row>
    <row r="64" spans="1:19" x14ac:dyDescent="0.3">
      <c r="A64" t="s">
        <v>56</v>
      </c>
      <c r="B64" s="16">
        <f>'Table 3 SSI'!E61</f>
        <v>162</v>
      </c>
      <c r="C64" s="16">
        <f>'Table 3 SSI'!F61</f>
        <v>840</v>
      </c>
      <c r="D64" s="17">
        <f>'Table 3 SSI'!G61/'Table 3 SSI'!D61*100</f>
        <v>19.161676646706589</v>
      </c>
      <c r="E64" s="17">
        <f>'Table 3 SSI'!H61/'Table 3 SSI'!D61*100</f>
        <v>56.387225548902201</v>
      </c>
      <c r="F64" s="17">
        <f>'Table 3 SSI'!I61/'Table 3 SSI'!D61*100</f>
        <v>24.451097804391217</v>
      </c>
      <c r="G64" s="16">
        <f>'Table 3 SSI'!D61</f>
        <v>1002</v>
      </c>
      <c r="H64" s="17">
        <f>'Table 3 SSI'!J61/'Table 3 SSI'!D61*100</f>
        <v>29.241516966067866</v>
      </c>
      <c r="I64" s="17">
        <f>G64/pop_estimate_2013!B62*100</f>
        <v>0.90503459363766092</v>
      </c>
      <c r="J64" s="17">
        <f>('Table 3 SSI'!D61-'Table 3 SSI'!R61)/'Table 3 SSI'!R61*100</f>
        <v>0.3003003003003003</v>
      </c>
      <c r="K64" s="16">
        <f>'Table 3 SSI'!K61</f>
        <v>556</v>
      </c>
      <c r="L64" s="16">
        <f>'Table 4 OASDI'!E61+'Table 4 OASDI'!F61+'Table 4 OASDI'!G61</f>
        <v>17180</v>
      </c>
      <c r="M64" s="16">
        <f>'Table 4 OASDI'!H61+'Table 4 OASDI'!I61</f>
        <v>1810</v>
      </c>
      <c r="N64" s="16">
        <f>'Table 4 OASDI'!J61+'Table 4 OASDI'!K61+'Table 4 OASDI'!L61</f>
        <v>2315</v>
      </c>
      <c r="O64" s="16">
        <f>'Table 4 OASDI'!D61</f>
        <v>21305</v>
      </c>
      <c r="P64" s="17">
        <f>('Table 4 OASDI'!M61+'Table 4 OASDI'!N61)/'Table 4 OASDI'!D61*100</f>
        <v>79.065946960807324</v>
      </c>
      <c r="Q64" s="17">
        <f>O64/pop_estimate_2013!B62*100</f>
        <v>19.243275466517332</v>
      </c>
      <c r="R64" s="17">
        <f>('Table 4 OASDI'!D61-'Table 4 OASDI'!W61)/'Table 4 OASDI'!W61*100</f>
        <v>3.0970239535446407</v>
      </c>
      <c r="S64" s="16">
        <f>'Table 5 OASDI'!D61</f>
        <v>29414</v>
      </c>
    </row>
    <row r="65" spans="1:19" x14ac:dyDescent="0.3">
      <c r="A65" t="s">
        <v>57</v>
      </c>
      <c r="B65" s="16">
        <f>'Table 3 SSI'!E62</f>
        <v>190</v>
      </c>
      <c r="C65" s="16">
        <f>'Table 3 SSI'!F62</f>
        <v>3150</v>
      </c>
      <c r="D65" s="17">
        <f>'Table 3 SSI'!G62/'Table 3 SSI'!D62*100</f>
        <v>13.802395209580839</v>
      </c>
      <c r="E65" s="17">
        <f>'Table 3 SSI'!H62/'Table 3 SSI'!D62*100</f>
        <v>70.419161676646695</v>
      </c>
      <c r="F65" s="17">
        <f>'Table 3 SSI'!I62/'Table 3 SSI'!D62*100</f>
        <v>15.778443113772456</v>
      </c>
      <c r="G65" s="16">
        <f>'Table 3 SSI'!D62</f>
        <v>3340</v>
      </c>
      <c r="H65" s="17">
        <f>'Table 3 SSI'!J62/'Table 3 SSI'!D62*100</f>
        <v>34.101796407185631</v>
      </c>
      <c r="I65" s="17">
        <f>G65/pop_estimate_2013!B63*100</f>
        <v>3.4609964353809168</v>
      </c>
      <c r="J65" s="17">
        <f>('Table 3 SSI'!D62-'Table 3 SSI'!R62)/'Table 3 SSI'!R62*100</f>
        <v>-0.65437239738251041</v>
      </c>
      <c r="K65" s="16">
        <f>'Table 3 SSI'!K62</f>
        <v>1933</v>
      </c>
      <c r="L65" s="16">
        <f>'Table 4 OASDI'!E62+'Table 4 OASDI'!F62+'Table 4 OASDI'!G62</f>
        <v>14575</v>
      </c>
      <c r="M65" s="16">
        <f>'Table 4 OASDI'!H62+'Table 4 OASDI'!I62</f>
        <v>2220</v>
      </c>
      <c r="N65" s="16">
        <f>'Table 4 OASDI'!J62+'Table 4 OASDI'!K62+'Table 4 OASDI'!L62</f>
        <v>5065</v>
      </c>
      <c r="O65" s="16">
        <f>'Table 4 OASDI'!D62</f>
        <v>21860</v>
      </c>
      <c r="P65" s="17">
        <f>('Table 4 OASDI'!M62+'Table 4 OASDI'!N62)/'Table 4 OASDI'!D62*100</f>
        <v>66.171088746569069</v>
      </c>
      <c r="Q65" s="17">
        <f>O65/pop_estimate_2013!B63*100</f>
        <v>22.651910801624801</v>
      </c>
      <c r="R65" s="17">
        <f>('Table 4 OASDI'!D62-'Table 4 OASDI'!W62)/'Table 4 OASDI'!W62*100</f>
        <v>0.73732718894009219</v>
      </c>
      <c r="S65" s="16">
        <f>'Table 5 OASDI'!D62</f>
        <v>26442</v>
      </c>
    </row>
    <row r="66" spans="1:19" x14ac:dyDescent="0.3">
      <c r="A66" t="s">
        <v>58</v>
      </c>
      <c r="B66" s="16">
        <f>'Table 3 SSI'!E63</f>
        <v>196</v>
      </c>
      <c r="C66" s="16">
        <f>'Table 3 SSI'!F63</f>
        <v>688</v>
      </c>
      <c r="D66" s="17">
        <f>'Table 3 SSI'!G63/'Table 3 SSI'!D63*100</f>
        <v>13.009049773755658</v>
      </c>
      <c r="E66" s="17">
        <f>'Table 3 SSI'!H63/'Table 3 SSI'!D63*100</f>
        <v>54.298642533936651</v>
      </c>
      <c r="F66" s="17">
        <f>'Table 3 SSI'!I63/'Table 3 SSI'!D63*100</f>
        <v>32.692307692307693</v>
      </c>
      <c r="G66" s="16">
        <f>'Table 3 SSI'!D63</f>
        <v>884</v>
      </c>
      <c r="H66" s="17">
        <f>'Table 3 SSI'!J63/'Table 3 SSI'!D63*100</f>
        <v>27.714932126696834</v>
      </c>
      <c r="I66" s="17">
        <f>G66/pop_estimate_2013!B64*100</f>
        <v>0.41612140954066601</v>
      </c>
      <c r="J66" s="17">
        <f>('Table 3 SSI'!D63-'Table 3 SSI'!R63)/'Table 3 SSI'!R63*100</f>
        <v>1.4925373134328357</v>
      </c>
      <c r="K66" s="16">
        <f>'Table 3 SSI'!K63</f>
        <v>471</v>
      </c>
      <c r="L66" s="16">
        <f>'Table 4 OASDI'!E63+'Table 4 OASDI'!F63+'Table 4 OASDI'!G63</f>
        <v>20060</v>
      </c>
      <c r="M66" s="16">
        <f>'Table 4 OASDI'!H63+'Table 4 OASDI'!I63</f>
        <v>2300</v>
      </c>
      <c r="N66" s="16">
        <f>'Table 4 OASDI'!J63+'Table 4 OASDI'!K63+'Table 4 OASDI'!L63</f>
        <v>2475</v>
      </c>
      <c r="O66" s="16">
        <f>'Table 4 OASDI'!D63</f>
        <v>24835</v>
      </c>
      <c r="P66" s="17">
        <f>('Table 4 OASDI'!M63+'Table 4 OASDI'!N63)/'Table 4 OASDI'!D63*100</f>
        <v>79.806724380914034</v>
      </c>
      <c r="Q66" s="17">
        <f>O66/pop_estimate_2013!B64*100</f>
        <v>11.690469689980135</v>
      </c>
      <c r="R66" s="17">
        <f>('Table 4 OASDI'!D63-'Table 4 OASDI'!W63)/'Table 4 OASDI'!W63*100</f>
        <v>-3.0072251513376296</v>
      </c>
      <c r="S66" s="16">
        <f>'Table 5 OASDI'!D63</f>
        <v>35039</v>
      </c>
    </row>
    <row r="67" spans="1:19" x14ac:dyDescent="0.3">
      <c r="A67" t="s">
        <v>59</v>
      </c>
      <c r="B67" s="16">
        <f>'Table 3 SSI'!E64</f>
        <v>58</v>
      </c>
      <c r="C67" s="16">
        <f>'Table 3 SSI'!F64</f>
        <v>839</v>
      </c>
      <c r="D67" s="17">
        <f>'Table 3 SSI'!G64/'Table 3 SSI'!D64*100</f>
        <v>13.600891861761427</v>
      </c>
      <c r="E67" s="17">
        <f>'Table 3 SSI'!H64/'Table 3 SSI'!D64*100</f>
        <v>68.338907469342246</v>
      </c>
      <c r="F67" s="17">
        <f>'Table 3 SSI'!I64/'Table 3 SSI'!D64*100</f>
        <v>18.060200668896321</v>
      </c>
      <c r="G67" s="16">
        <f>'Table 3 SSI'!D64</f>
        <v>897</v>
      </c>
      <c r="H67" s="17">
        <f>'Table 3 SSI'!J64/'Table 3 SSI'!D64*100</f>
        <v>34.113712374581937</v>
      </c>
      <c r="I67" s="17">
        <f>G67/pop_estimate_2013!B65*100</f>
        <v>4.0204383487965583</v>
      </c>
      <c r="J67" s="17">
        <f>('Table 3 SSI'!D64-'Table 3 SSI'!R64)/'Table 3 SSI'!R64*100</f>
        <v>20.56451612903226</v>
      </c>
      <c r="K67" s="16">
        <f>'Table 3 SSI'!K64</f>
        <v>541</v>
      </c>
      <c r="L67" s="16">
        <f>'Table 4 OASDI'!E64+'Table 4 OASDI'!F64+'Table 4 OASDI'!G64</f>
        <v>3970</v>
      </c>
      <c r="M67" s="16">
        <f>'Table 4 OASDI'!H64+'Table 4 OASDI'!I64</f>
        <v>555</v>
      </c>
      <c r="N67" s="16">
        <f>'Table 4 OASDI'!J64+'Table 4 OASDI'!K64+'Table 4 OASDI'!L64</f>
        <v>1345</v>
      </c>
      <c r="O67" s="16">
        <f>'Table 4 OASDI'!D64</f>
        <v>5870</v>
      </c>
      <c r="P67" s="17">
        <f>('Table 4 OASDI'!M64+'Table 4 OASDI'!N64)/'Table 4 OASDI'!D64*100</f>
        <v>66.78023850085178</v>
      </c>
      <c r="Q67" s="17">
        <f>O67/pop_estimate_2013!B65*100</f>
        <v>26.309891981533774</v>
      </c>
      <c r="R67" s="17">
        <f>('Table 4 OASDI'!D64-'Table 4 OASDI'!W64)/'Table 4 OASDI'!W64*100</f>
        <v>3.4361233480176208</v>
      </c>
      <c r="S67" s="16">
        <f>'Table 5 OASDI'!D64</f>
        <v>6672</v>
      </c>
    </row>
    <row r="68" spans="1:19" x14ac:dyDescent="0.3">
      <c r="A68" t="s">
        <v>60</v>
      </c>
      <c r="B68" s="16">
        <f>'Table 3 SSI'!E65</f>
        <v>3010</v>
      </c>
      <c r="C68" s="16">
        <f>'Table 3 SSI'!F65</f>
        <v>24062</v>
      </c>
      <c r="D68" s="17">
        <f>'Table 3 SSI'!G65/'Table 3 SSI'!D65*100</f>
        <v>16.825502364066196</v>
      </c>
      <c r="E68" s="17">
        <f>'Table 3 SSI'!H65/'Table 3 SSI'!D65*100</f>
        <v>60.745419621749406</v>
      </c>
      <c r="F68" s="17">
        <f>'Table 3 SSI'!I65/'Table 3 SSI'!D65*100</f>
        <v>22.429078014184398</v>
      </c>
      <c r="G68" s="16">
        <f>'Table 3 SSI'!D65</f>
        <v>27072</v>
      </c>
      <c r="H68" s="17">
        <f>'Table 3 SSI'!J65/'Table 3 SSI'!D65*100</f>
        <v>29.946069739952719</v>
      </c>
      <c r="I68" s="17">
        <f>G68/pop_estimate_2013!B66*100</f>
        <v>2.6789054011530218</v>
      </c>
      <c r="J68" s="17">
        <f>('Table 3 SSI'!D65-'Table 3 SSI'!R65)/'Table 3 SSI'!R65*100</f>
        <v>1.41224948492227</v>
      </c>
      <c r="K68" s="16">
        <f>'Table 3 SSI'!K65</f>
        <v>15887</v>
      </c>
      <c r="L68" s="16">
        <f>'Table 4 OASDI'!E65+'Table 4 OASDI'!F65+'Table 4 OASDI'!G65</f>
        <v>90935</v>
      </c>
      <c r="M68" s="16">
        <f>'Table 4 OASDI'!H65+'Table 4 OASDI'!I65</f>
        <v>13395</v>
      </c>
      <c r="N68" s="16">
        <f>'Table 4 OASDI'!J65+'Table 4 OASDI'!K65+'Table 4 OASDI'!L65</f>
        <v>22785</v>
      </c>
      <c r="O68" s="16">
        <f>'Table 4 OASDI'!D65</f>
        <v>127115</v>
      </c>
      <c r="P68" s="17">
        <f>('Table 4 OASDI'!M65+'Table 4 OASDI'!N65)/'Table 4 OASDI'!D65*100</f>
        <v>71.09703811509263</v>
      </c>
      <c r="Q68" s="17">
        <f>O68/pop_estimate_2013!B66*100</f>
        <v>12.578644358287763</v>
      </c>
      <c r="R68" s="17">
        <f>('Table 4 OASDI'!D65-'Table 4 OASDI'!W65)/'Table 4 OASDI'!W65*100</f>
        <v>2.5906944836770105</v>
      </c>
      <c r="S68" s="16">
        <f>'Table 5 OASDI'!D65</f>
        <v>160461</v>
      </c>
    </row>
    <row r="69" spans="1:19" x14ac:dyDescent="0.3">
      <c r="A69" t="s">
        <v>61</v>
      </c>
      <c r="B69" s="16">
        <f>'Table 3 SSI'!E66</f>
        <v>65</v>
      </c>
      <c r="C69" s="16">
        <f>'Table 3 SSI'!F66</f>
        <v>571</v>
      </c>
      <c r="D69" s="17">
        <f>'Table 3 SSI'!G66/'Table 3 SSI'!D66*100</f>
        <v>10.062893081761008</v>
      </c>
      <c r="E69" s="17">
        <f>'Table 3 SSI'!H66/'Table 3 SSI'!D66*100</f>
        <v>67.610062893081761</v>
      </c>
      <c r="F69" s="17">
        <f>'Table 3 SSI'!I66/'Table 3 SSI'!D66*100</f>
        <v>22.327044025157232</v>
      </c>
      <c r="G69" s="16">
        <f>'Table 3 SSI'!D66</f>
        <v>636</v>
      </c>
      <c r="H69" s="17">
        <f>'Table 3 SSI'!J66/'Table 3 SSI'!D66*100</f>
        <v>42.452830188679243</v>
      </c>
      <c r="I69" s="17">
        <f>G69/pop_estimate_2013!B67*100</f>
        <v>2.1632653061224487</v>
      </c>
      <c r="J69" s="17">
        <f>('Table 3 SSI'!D66-'Table 3 SSI'!R66)/'Table 3 SSI'!R66*100</f>
        <v>-0.15698587127158556</v>
      </c>
      <c r="K69" s="16">
        <f>'Table 3 SSI'!K66</f>
        <v>331</v>
      </c>
      <c r="L69" s="16">
        <f>'Table 4 OASDI'!E66+'Table 4 OASDI'!F66+'Table 4 OASDI'!G66</f>
        <v>6130</v>
      </c>
      <c r="M69" s="16">
        <f>'Table 4 OASDI'!H66+'Table 4 OASDI'!I66</f>
        <v>690</v>
      </c>
      <c r="N69" s="16">
        <f>'Table 4 OASDI'!J66+'Table 4 OASDI'!K66+'Table 4 OASDI'!L66</f>
        <v>1460</v>
      </c>
      <c r="O69" s="16">
        <f>'Table 4 OASDI'!D66</f>
        <v>8280</v>
      </c>
      <c r="P69" s="17">
        <f>('Table 4 OASDI'!M66+'Table 4 OASDI'!N66)/'Table 4 OASDI'!D66*100</f>
        <v>71.25603864734299</v>
      </c>
      <c r="Q69" s="17">
        <f>O69/pop_estimate_2013!B67*100</f>
        <v>28.163265306122447</v>
      </c>
      <c r="R69" s="17">
        <f>('Table 4 OASDI'!D66-'Table 4 OASDI'!W66)/'Table 4 OASDI'!W66*100</f>
        <v>4.0201005025125625</v>
      </c>
      <c r="S69" s="16">
        <f>'Table 5 OASDI'!D66</f>
        <v>10106</v>
      </c>
    </row>
    <row r="70" spans="1:19" x14ac:dyDescent="0.3">
      <c r="A70" t="s">
        <v>62</v>
      </c>
      <c r="B70" s="16" t="str">
        <f>'Table 3 SSI'!E67</f>
        <v>(X)</v>
      </c>
      <c r="C70" s="16" t="str">
        <f>'Table 3 SSI'!F67</f>
        <v>(X)</v>
      </c>
      <c r="D70" s="17" t="e">
        <f>'Table 3 SSI'!G67/'Table 3 SSI'!D67*100</f>
        <v>#VALUE!</v>
      </c>
      <c r="E70" s="17">
        <f>'Table 3 SSI'!H67/'Table 3 SSI'!D67*100</f>
        <v>75.757575757575751</v>
      </c>
      <c r="F70" s="17" t="e">
        <f>'Table 3 SSI'!I67/'Table 3 SSI'!D67*100</f>
        <v>#VALUE!</v>
      </c>
      <c r="G70" s="16">
        <f>'Table 3 SSI'!D67</f>
        <v>99</v>
      </c>
      <c r="H70" s="17">
        <f>'Table 3 SSI'!J67/'Table 3 SSI'!D67*100</f>
        <v>31.313131313131315</v>
      </c>
      <c r="I70" s="17">
        <f>G70/pop_estimate_2013!B68*100</f>
        <v>3.230016313213703</v>
      </c>
      <c r="J70" s="17">
        <f>('Table 3 SSI'!D67-'Table 3 SSI'!R67)/'Table 3 SSI'!R67*100</f>
        <v>7.608695652173914</v>
      </c>
      <c r="K70" s="16">
        <f>'Table 3 SSI'!K67</f>
        <v>49</v>
      </c>
      <c r="L70" s="16">
        <f>'Table 4 OASDI'!E67+'Table 4 OASDI'!F67+'Table 4 OASDI'!G67</f>
        <v>445</v>
      </c>
      <c r="M70" s="16">
        <f>'Table 4 OASDI'!H67+'Table 4 OASDI'!I67</f>
        <v>90</v>
      </c>
      <c r="N70" s="16">
        <f>'Table 4 OASDI'!J67+'Table 4 OASDI'!K67+'Table 4 OASDI'!L67</f>
        <v>145</v>
      </c>
      <c r="O70" s="16">
        <f>'Table 4 OASDI'!D67</f>
        <v>680</v>
      </c>
      <c r="P70" s="17">
        <f>('Table 4 OASDI'!M67+'Table 4 OASDI'!N67)/'Table 4 OASDI'!D67*100</f>
        <v>66.17647058823529</v>
      </c>
      <c r="Q70" s="17">
        <f>O70/pop_estimate_2013!B68*100</f>
        <v>22.185970636215334</v>
      </c>
      <c r="R70" s="17">
        <f>('Table 4 OASDI'!D67-'Table 4 OASDI'!W67)/'Table 4 OASDI'!W67*100</f>
        <v>-3.5460992907801421</v>
      </c>
      <c r="S70" s="16">
        <f>'Table 5 OASDI'!D67</f>
        <v>758</v>
      </c>
    </row>
    <row r="71" spans="1:19" x14ac:dyDescent="0.3">
      <c r="A71" t="s">
        <v>63</v>
      </c>
      <c r="B71" s="16">
        <f>'Table 3 SSI'!E68</f>
        <v>136</v>
      </c>
      <c r="C71" s="16">
        <f>'Table 3 SSI'!F68</f>
        <v>1823</v>
      </c>
      <c r="D71" s="17">
        <f>'Table 3 SSI'!G68/'Table 3 SSI'!D68*100</f>
        <v>19.703930576824909</v>
      </c>
      <c r="E71" s="17">
        <f>'Table 3 SSI'!H68/'Table 3 SSI'!D68*100</f>
        <v>63.961204696273612</v>
      </c>
      <c r="F71" s="17">
        <f>'Table 3 SSI'!I68/'Table 3 SSI'!D68*100</f>
        <v>16.334864726901479</v>
      </c>
      <c r="G71" s="16">
        <f>'Table 3 SSI'!D68</f>
        <v>1959</v>
      </c>
      <c r="H71" s="17">
        <f>'Table 3 SSI'!J68/'Table 3 SSI'!D68*100</f>
        <v>36.140888208269523</v>
      </c>
      <c r="I71" s="17">
        <f>G71/pop_estimate_2013!B69*100</f>
        <v>2.3438902116560381</v>
      </c>
      <c r="J71" s="17">
        <f>('Table 3 SSI'!D68-'Table 3 SSI'!R68)/'Table 3 SSI'!R68*100</f>
        <v>0.46153846153846156</v>
      </c>
      <c r="K71" s="16">
        <f>'Table 3 SSI'!K68</f>
        <v>1073</v>
      </c>
      <c r="L71" s="16">
        <f>'Table 4 OASDI'!E68+'Table 4 OASDI'!F68+'Table 4 OASDI'!G68</f>
        <v>13690</v>
      </c>
      <c r="M71" s="16">
        <f>'Table 4 OASDI'!H68+'Table 4 OASDI'!I68</f>
        <v>1925</v>
      </c>
      <c r="N71" s="16">
        <f>'Table 4 OASDI'!J68+'Table 4 OASDI'!K68+'Table 4 OASDI'!L68</f>
        <v>3220</v>
      </c>
      <c r="O71" s="16">
        <f>'Table 4 OASDI'!D68</f>
        <v>18835</v>
      </c>
      <c r="P71" s="17">
        <f>('Table 4 OASDI'!M68+'Table 4 OASDI'!N68)/'Table 4 OASDI'!D68*100</f>
        <v>72.232545792407748</v>
      </c>
      <c r="Q71" s="17">
        <f>O71/pop_estimate_2013!B69*100</f>
        <v>22.535565153926225</v>
      </c>
      <c r="R71" s="17">
        <f>('Table 4 OASDI'!D68-'Table 4 OASDI'!W68)/'Table 4 OASDI'!W68*100</f>
        <v>3.4037880867416965</v>
      </c>
      <c r="S71" s="16">
        <f>'Table 5 OASDI'!D68</f>
        <v>23815</v>
      </c>
    </row>
    <row r="72" spans="1:19" x14ac:dyDescent="0.3">
      <c r="A72" t="s">
        <v>64</v>
      </c>
      <c r="B72" s="16">
        <f>'Table 3 SSI'!E69</f>
        <v>99</v>
      </c>
      <c r="C72" s="16">
        <f>'Table 3 SSI'!F69</f>
        <v>1443</v>
      </c>
      <c r="D72" s="17">
        <f>'Table 3 SSI'!G69/'Table 3 SSI'!D69*100</f>
        <v>15.239948119325552</v>
      </c>
      <c r="E72" s="17">
        <f>'Table 3 SSI'!H69/'Table 3 SSI'!D69*100</f>
        <v>67.769130998702991</v>
      </c>
      <c r="F72" s="17">
        <f>'Table 3 SSI'!I69/'Table 3 SSI'!D69*100</f>
        <v>16.990920881971466</v>
      </c>
      <c r="G72" s="16">
        <f>'Table 3 SSI'!D69</f>
        <v>1542</v>
      </c>
      <c r="H72" s="17">
        <f>'Table 3 SSI'!J69/'Table 3 SSI'!D69*100</f>
        <v>37.029831387808045</v>
      </c>
      <c r="I72" s="17">
        <f>G72/pop_estimate_2013!B70*100</f>
        <v>2.7256336833174251</v>
      </c>
      <c r="J72" s="17">
        <f>('Table 3 SSI'!D69-'Table 3 SSI'!R69)/'Table 3 SSI'!R69*100</f>
        <v>3.2819825853985263</v>
      </c>
      <c r="K72" s="16">
        <f>'Table 3 SSI'!K69</f>
        <v>853</v>
      </c>
      <c r="L72" s="16">
        <f>'Table 4 OASDI'!E69+'Table 4 OASDI'!F69+'Table 4 OASDI'!G69</f>
        <v>7380</v>
      </c>
      <c r="M72" s="16">
        <f>'Table 4 OASDI'!H69+'Table 4 OASDI'!I69</f>
        <v>1075</v>
      </c>
      <c r="N72" s="16">
        <f>'Table 4 OASDI'!J69+'Table 4 OASDI'!K69+'Table 4 OASDI'!L69</f>
        <v>2685</v>
      </c>
      <c r="O72" s="16">
        <f>'Table 4 OASDI'!D69</f>
        <v>11140</v>
      </c>
      <c r="P72" s="17">
        <f>('Table 4 OASDI'!M69+'Table 4 OASDI'!N69)/'Table 4 OASDI'!D69*100</f>
        <v>65.170556552962296</v>
      </c>
      <c r="Q72" s="17">
        <f>O72/pop_estimate_2013!B70*100</f>
        <v>19.69102414536713</v>
      </c>
      <c r="R72" s="17">
        <f>('Table 4 OASDI'!D69-'Table 4 OASDI'!W69)/'Table 4 OASDI'!W69*100</f>
        <v>1.7351598173515983</v>
      </c>
      <c r="S72" s="16">
        <f>'Table 5 OASDI'!D69</f>
        <v>13051</v>
      </c>
    </row>
    <row r="73" spans="1:19" x14ac:dyDescent="0.3">
      <c r="A73" t="s">
        <v>65</v>
      </c>
      <c r="B73" s="16">
        <f>'Table 3 SSI'!E70</f>
        <v>77</v>
      </c>
      <c r="C73" s="16">
        <f>'Table 3 SSI'!F70</f>
        <v>1019</v>
      </c>
      <c r="D73" s="17">
        <f>'Table 3 SSI'!G70/'Table 3 SSI'!D70*100</f>
        <v>19.708029197080293</v>
      </c>
      <c r="E73" s="17">
        <f>'Table 3 SSI'!H70/'Table 3 SSI'!D70*100</f>
        <v>60.401459854014597</v>
      </c>
      <c r="F73" s="17">
        <f>'Table 3 SSI'!I70/'Table 3 SSI'!D70*100</f>
        <v>19.89051094890511</v>
      </c>
      <c r="G73" s="16">
        <f>'Table 3 SSI'!D70</f>
        <v>1096</v>
      </c>
      <c r="H73" s="17">
        <f>'Table 3 SSI'!J70/'Table 3 SSI'!D70*100</f>
        <v>39.142335766423358</v>
      </c>
      <c r="I73" s="17">
        <f>G73/pop_estimate_2013!B71*100</f>
        <v>4.3483435826224959</v>
      </c>
      <c r="J73" s="17">
        <f>('Table 3 SSI'!D70-'Table 3 SSI'!R70)/'Table 3 SSI'!R70*100</f>
        <v>-0.54446460980036293</v>
      </c>
      <c r="K73" s="16">
        <f>'Table 3 SSI'!K70</f>
        <v>584</v>
      </c>
      <c r="L73" s="16">
        <f>'Table 4 OASDI'!E70+'Table 4 OASDI'!F70+'Table 4 OASDI'!G70</f>
        <v>3625</v>
      </c>
      <c r="M73" s="16">
        <f>'Table 4 OASDI'!H70+'Table 4 OASDI'!I70</f>
        <v>595</v>
      </c>
      <c r="N73" s="16">
        <f>'Table 4 OASDI'!J70+'Table 4 OASDI'!K70+'Table 4 OASDI'!L70</f>
        <v>1235</v>
      </c>
      <c r="O73" s="16">
        <f>'Table 4 OASDI'!D70</f>
        <v>5455</v>
      </c>
      <c r="P73" s="17">
        <f>('Table 4 OASDI'!M70+'Table 4 OASDI'!N70)/'Table 4 OASDI'!D70*100</f>
        <v>66.727772685609537</v>
      </c>
      <c r="Q73" s="17">
        <f>O73/pop_estimate_2013!B71*100</f>
        <v>21.642531243800832</v>
      </c>
      <c r="R73" s="17">
        <f>('Table 4 OASDI'!D70-'Table 4 OASDI'!W70)/'Table 4 OASDI'!W70*100</f>
        <v>-3.1943212067435667</v>
      </c>
      <c r="S73" s="16">
        <f>'Table 5 OASDI'!D70</f>
        <v>5886</v>
      </c>
    </row>
    <row r="74" spans="1:19" x14ac:dyDescent="0.3">
      <c r="A74" t="s">
        <v>66</v>
      </c>
      <c r="B74" s="16">
        <f>'Table 3 SSI'!E71</f>
        <v>55</v>
      </c>
      <c r="C74" s="16">
        <f>'Table 3 SSI'!F71</f>
        <v>539</v>
      </c>
      <c r="D74" s="17">
        <f>'Table 3 SSI'!G71/'Table 3 SSI'!D71*100</f>
        <v>10.26936026936027</v>
      </c>
      <c r="E74" s="17">
        <f>'Table 3 SSI'!H71/'Table 3 SSI'!D71*100</f>
        <v>64.478114478114477</v>
      </c>
      <c r="F74" s="17">
        <f>'Table 3 SSI'!I71/'Table 3 SSI'!D71*100</f>
        <v>25.252525252525253</v>
      </c>
      <c r="G74" s="16">
        <f>'Table 3 SSI'!D71</f>
        <v>594</v>
      </c>
      <c r="H74" s="17">
        <f>'Table 3 SSI'!J71/'Table 3 SSI'!D71*100</f>
        <v>40.572390572390574</v>
      </c>
      <c r="I74" s="17">
        <f>G74/pop_estimate_2013!B72*100</f>
        <v>3.5547576301615798</v>
      </c>
      <c r="J74" s="17">
        <f>('Table 3 SSI'!D71-'Table 3 SSI'!R71)/'Table 3 SSI'!R71*100</f>
        <v>-1.1647254575707155</v>
      </c>
      <c r="K74" s="16">
        <f>'Table 3 SSI'!K71</f>
        <v>322</v>
      </c>
      <c r="L74" s="16">
        <f>'Table 4 OASDI'!E71+'Table 4 OASDI'!F71+'Table 4 OASDI'!G71</f>
        <v>4225</v>
      </c>
      <c r="M74" s="16">
        <f>'Table 4 OASDI'!H71+'Table 4 OASDI'!I71</f>
        <v>415</v>
      </c>
      <c r="N74" s="16">
        <f>'Table 4 OASDI'!J71+'Table 4 OASDI'!K71+'Table 4 OASDI'!L71</f>
        <v>800</v>
      </c>
      <c r="O74" s="16">
        <f>'Table 4 OASDI'!D71</f>
        <v>5440</v>
      </c>
      <c r="P74" s="17">
        <f>('Table 4 OASDI'!M71+'Table 4 OASDI'!N71)/'Table 4 OASDI'!D71*100</f>
        <v>76.10294117647058</v>
      </c>
      <c r="Q74" s="17">
        <f>O74/pop_estimate_2013!B72*100</f>
        <v>32.555356074207062</v>
      </c>
      <c r="R74" s="17">
        <f>('Table 4 OASDI'!D71-'Table 4 OASDI'!W71)/'Table 4 OASDI'!W71*100</f>
        <v>2.0637898686679175</v>
      </c>
      <c r="S74" s="16">
        <f>'Table 5 OASDI'!D71</f>
        <v>7175</v>
      </c>
    </row>
    <row r="75" spans="1:19" x14ac:dyDescent="0.3">
      <c r="A75" t="s">
        <v>67</v>
      </c>
      <c r="B75" s="16">
        <f>'Table 3 SSI'!E72</f>
        <v>3076</v>
      </c>
      <c r="C75" s="16">
        <f>'Table 3 SSI'!F72</f>
        <v>8370</v>
      </c>
      <c r="D75" s="17">
        <f>'Table 3 SSI'!G72/'Table 3 SSI'!D72*100</f>
        <v>21.719377948628342</v>
      </c>
      <c r="E75" s="17">
        <f>'Table 3 SSI'!H72/'Table 3 SSI'!D72*100</f>
        <v>42.51266818102394</v>
      </c>
      <c r="F75" s="17">
        <f>'Table 3 SSI'!I72/'Table 3 SSI'!D72*100</f>
        <v>35.767953870347718</v>
      </c>
      <c r="G75" s="16">
        <f>'Table 3 SSI'!D72</f>
        <v>11446</v>
      </c>
      <c r="H75" s="17">
        <f>'Table 3 SSI'!J72/'Table 3 SSI'!D72*100</f>
        <v>26.175082998427396</v>
      </c>
      <c r="I75" s="17">
        <f>G75/pop_estimate_2013!B73*100</f>
        <v>1.2777077614662717</v>
      </c>
      <c r="J75" s="17">
        <f>('Table 3 SSI'!D72-'Table 3 SSI'!R72)/'Table 3 SSI'!R72*100</f>
        <v>2.3609372205329997</v>
      </c>
      <c r="K75" s="16">
        <f>'Table 3 SSI'!K72</f>
        <v>6347</v>
      </c>
      <c r="L75" s="16">
        <f>'Table 4 OASDI'!E72+'Table 4 OASDI'!F72+'Table 4 OASDI'!G72</f>
        <v>71470</v>
      </c>
      <c r="M75" s="16">
        <f>'Table 4 OASDI'!H72+'Table 4 OASDI'!I72</f>
        <v>10150</v>
      </c>
      <c r="N75" s="16">
        <f>'Table 4 OASDI'!J72+'Table 4 OASDI'!K72+'Table 4 OASDI'!L72</f>
        <v>16450</v>
      </c>
      <c r="O75" s="16">
        <f>'Table 4 OASDI'!D72</f>
        <v>98070</v>
      </c>
      <c r="P75" s="17">
        <f>('Table 4 OASDI'!M72+'Table 4 OASDI'!N72)/'Table 4 OASDI'!D72*100</f>
        <v>70.490465993677986</v>
      </c>
      <c r="Q75" s="17">
        <f>O75/pop_estimate_2013!B73*100</f>
        <v>10.947475115061794</v>
      </c>
      <c r="R75" s="17">
        <f>('Table 4 OASDI'!D72-'Table 4 OASDI'!W72)/'Table 4 OASDI'!W72*100</f>
        <v>4.54109370003198</v>
      </c>
      <c r="S75" s="16">
        <f>'Table 5 OASDI'!D72</f>
        <v>123980</v>
      </c>
    </row>
    <row r="76" spans="1:19" x14ac:dyDescent="0.3">
      <c r="A76" t="s">
        <v>68</v>
      </c>
      <c r="B76" s="16">
        <f>'Table 3 SSI'!E73</f>
        <v>88</v>
      </c>
      <c r="C76" s="16">
        <f>'Table 3 SSI'!F73</f>
        <v>852</v>
      </c>
      <c r="D76" s="17">
        <f>'Table 3 SSI'!G73/'Table 3 SSI'!D73*100</f>
        <v>11.808510638297873</v>
      </c>
      <c r="E76" s="17">
        <f>'Table 3 SSI'!H73/'Table 3 SSI'!D73*100</f>
        <v>66.702127659574472</v>
      </c>
      <c r="F76" s="17">
        <f>'Table 3 SSI'!I73/'Table 3 SSI'!D73*100</f>
        <v>21.48936170212766</v>
      </c>
      <c r="G76" s="16">
        <f>'Table 3 SSI'!D73</f>
        <v>940</v>
      </c>
      <c r="H76" s="17">
        <f>'Table 3 SSI'!J73/'Table 3 SSI'!D73*100</f>
        <v>39.468085106382979</v>
      </c>
      <c r="I76" s="17">
        <f>G76/pop_estimate_2013!B74*100</f>
        <v>2.1365578688971723</v>
      </c>
      <c r="J76" s="17">
        <f>('Table 3 SSI'!D73-'Table 3 SSI'!R73)/'Table 3 SSI'!R73*100</f>
        <v>2.2850924918389555</v>
      </c>
      <c r="K76" s="16">
        <f>'Table 3 SSI'!K73</f>
        <v>522</v>
      </c>
      <c r="L76" s="16">
        <f>'Table 4 OASDI'!E73+'Table 4 OASDI'!F73+'Table 4 OASDI'!G73</f>
        <v>7500</v>
      </c>
      <c r="M76" s="16">
        <f>'Table 4 OASDI'!H73+'Table 4 OASDI'!I73</f>
        <v>855</v>
      </c>
      <c r="N76" s="16">
        <f>'Table 4 OASDI'!J73+'Table 4 OASDI'!K73+'Table 4 OASDI'!L73</f>
        <v>1670</v>
      </c>
      <c r="O76" s="16">
        <f>'Table 4 OASDI'!D73</f>
        <v>10025</v>
      </c>
      <c r="P76" s="17">
        <f>('Table 4 OASDI'!M73+'Table 4 OASDI'!N73)/'Table 4 OASDI'!D73*100</f>
        <v>72.718204488778056</v>
      </c>
      <c r="Q76" s="17">
        <f>O76/pop_estimate_2013!B74*100</f>
        <v>22.786162378398036</v>
      </c>
      <c r="R76" s="17">
        <f>('Table 4 OASDI'!D73-'Table 4 OASDI'!W73)/'Table 4 OASDI'!W73*100</f>
        <v>0.60210737581535378</v>
      </c>
      <c r="S76" s="16">
        <f>'Table 5 OASDI'!D73</f>
        <v>11909</v>
      </c>
    </row>
    <row r="77" spans="1:19" x14ac:dyDescent="0.3">
      <c r="A77" t="s">
        <v>69</v>
      </c>
      <c r="B77" s="16">
        <f>'Table 3 SSI'!E74</f>
        <v>320</v>
      </c>
      <c r="C77" s="16">
        <f>'Table 3 SSI'!F74</f>
        <v>2815</v>
      </c>
      <c r="D77" s="17">
        <f>'Table 3 SSI'!G74/'Table 3 SSI'!D74*100</f>
        <v>17.735247208931419</v>
      </c>
      <c r="E77" s="17">
        <f>'Table 3 SSI'!H74/'Table 3 SSI'!D74*100</f>
        <v>62.456140350877199</v>
      </c>
      <c r="F77" s="17">
        <f>'Table 3 SSI'!I74/'Table 3 SSI'!D74*100</f>
        <v>19.808612440191386</v>
      </c>
      <c r="G77" s="16">
        <f>'Table 3 SSI'!D74</f>
        <v>3135</v>
      </c>
      <c r="H77" s="17">
        <f>'Table 3 SSI'!J74/'Table 3 SSI'!D74*100</f>
        <v>31.483253588516746</v>
      </c>
      <c r="I77" s="17">
        <f>G77/pop_estimate_2013!B75*100</f>
        <v>1.6198620404577984</v>
      </c>
      <c r="J77" s="17">
        <f>('Table 3 SSI'!D74-'Table 3 SSI'!R74)/'Table 3 SSI'!R74*100</f>
        <v>3.4995047870584348</v>
      </c>
      <c r="K77" s="16">
        <f>'Table 3 SSI'!K74</f>
        <v>1743</v>
      </c>
      <c r="L77" s="16">
        <f>'Table 4 OASDI'!E74+'Table 4 OASDI'!F74+'Table 4 OASDI'!G74</f>
        <v>26485</v>
      </c>
      <c r="M77" s="16">
        <f>'Table 4 OASDI'!H74+'Table 4 OASDI'!I74</f>
        <v>3160</v>
      </c>
      <c r="N77" s="16">
        <f>'Table 4 OASDI'!J74+'Table 4 OASDI'!K74+'Table 4 OASDI'!L74</f>
        <v>5415</v>
      </c>
      <c r="O77" s="16">
        <f>'Table 4 OASDI'!D74</f>
        <v>35060</v>
      </c>
      <c r="P77" s="17">
        <f>('Table 4 OASDI'!M74+'Table 4 OASDI'!N74)/'Table 4 OASDI'!D74*100</f>
        <v>74.001711351968055</v>
      </c>
      <c r="Q77" s="17">
        <f>O77/pop_estimate_2013!B75*100</f>
        <v>18.115586328054356</v>
      </c>
      <c r="R77" s="17">
        <f>('Table 4 OASDI'!D74-'Table 4 OASDI'!W74)/'Table 4 OASDI'!W74*100</f>
        <v>8.360377066913923</v>
      </c>
      <c r="S77" s="16">
        <f>'Table 5 OASDI'!D74</f>
        <v>44878</v>
      </c>
    </row>
    <row r="78" spans="1:19" x14ac:dyDescent="0.3">
      <c r="A78" t="s">
        <v>70</v>
      </c>
      <c r="B78" s="16">
        <f>'Table 3 SSI'!E75</f>
        <v>79</v>
      </c>
      <c r="C78" s="16">
        <f>'Table 3 SSI'!F75</f>
        <v>377</v>
      </c>
      <c r="D78" s="17">
        <f>'Table 3 SSI'!G75/'Table 3 SSI'!D75*100</f>
        <v>12.280701754385964</v>
      </c>
      <c r="E78" s="17">
        <f>'Table 3 SSI'!H75/'Table 3 SSI'!D75*100</f>
        <v>53.289473684210535</v>
      </c>
      <c r="F78" s="17">
        <f>'Table 3 SSI'!I75/'Table 3 SSI'!D75*100</f>
        <v>34.429824561403507</v>
      </c>
      <c r="G78" s="16">
        <f>'Table 3 SSI'!D75</f>
        <v>456</v>
      </c>
      <c r="H78" s="17">
        <f>'Table 3 SSI'!J75/'Table 3 SSI'!D75*100</f>
        <v>39.254385964912281</v>
      </c>
      <c r="I78" s="17">
        <f>G78/pop_estimate_2013!B76*100</f>
        <v>5.3327096246053092</v>
      </c>
      <c r="J78" s="17">
        <f>('Table 3 SSI'!D75-'Table 3 SSI'!R75)/'Table 3 SSI'!R75*100</f>
        <v>-4.6025104602510458</v>
      </c>
      <c r="K78" s="16">
        <f>'Table 3 SSI'!K75</f>
        <v>221</v>
      </c>
      <c r="L78" s="16">
        <f>'Table 4 OASDI'!E75+'Table 4 OASDI'!F75+'Table 4 OASDI'!G75</f>
        <v>1595</v>
      </c>
      <c r="M78" s="16">
        <f>'Table 4 OASDI'!H75+'Table 4 OASDI'!I75</f>
        <v>280</v>
      </c>
      <c r="N78" s="16">
        <f>'Table 4 OASDI'!J75+'Table 4 OASDI'!K75+'Table 4 OASDI'!L75</f>
        <v>560</v>
      </c>
      <c r="O78" s="16">
        <f>'Table 4 OASDI'!D75</f>
        <v>2435</v>
      </c>
      <c r="P78" s="17">
        <f>('Table 4 OASDI'!M75+'Table 4 OASDI'!N75)/'Table 4 OASDI'!D75*100</f>
        <v>64.476386036960989</v>
      </c>
      <c r="Q78" s="17">
        <f>O78/pop_estimate_2013!B76*100</f>
        <v>28.476201613846335</v>
      </c>
      <c r="R78" s="17">
        <f>('Table 4 OASDI'!D75-'Table 4 OASDI'!W75)/'Table 4 OASDI'!W75*100</f>
        <v>3.6170212765957444</v>
      </c>
      <c r="S78" s="16">
        <f>'Table 5 OASDI'!D75</f>
        <v>2657</v>
      </c>
    </row>
    <row r="79" spans="1:19" x14ac:dyDescent="0.3">
      <c r="A79" t="s">
        <v>71</v>
      </c>
      <c r="B79" s="16">
        <f>'Table 3 SSI'!E76</f>
        <v>39</v>
      </c>
      <c r="C79" s="16">
        <f>'Table 3 SSI'!F76</f>
        <v>963</v>
      </c>
      <c r="D79" s="17">
        <f>'Table 3 SSI'!G76/'Table 3 SSI'!D76*100</f>
        <v>10.978043912175648</v>
      </c>
      <c r="E79" s="17">
        <f>'Table 3 SSI'!H76/'Table 3 SSI'!D76*100</f>
        <v>73.752495009980038</v>
      </c>
      <c r="F79" s="17">
        <f>'Table 3 SSI'!I76/'Table 3 SSI'!D76*100</f>
        <v>15.269461077844312</v>
      </c>
      <c r="G79" s="16">
        <f>'Table 3 SSI'!D76</f>
        <v>1002</v>
      </c>
      <c r="H79" s="17">
        <f>'Table 3 SSI'!J76/'Table 3 SSI'!D76*100</f>
        <v>34.131736526946113</v>
      </c>
      <c r="I79" s="17">
        <f>G79/pop_estimate_2013!B77*100</f>
        <v>3.4726554377209404</v>
      </c>
      <c r="J79" s="17">
        <f>('Table 3 SSI'!D76-'Table 3 SSI'!R76)/'Table 3 SSI'!R76*100</f>
        <v>6.4824654622741766</v>
      </c>
      <c r="K79" s="16">
        <f>'Table 3 SSI'!K76</f>
        <v>564</v>
      </c>
      <c r="L79" s="16">
        <f>'Table 4 OASDI'!E76+'Table 4 OASDI'!F76+'Table 4 OASDI'!G76</f>
        <v>4420</v>
      </c>
      <c r="M79" s="16">
        <f>'Table 4 OASDI'!H76+'Table 4 OASDI'!I76</f>
        <v>760</v>
      </c>
      <c r="N79" s="16">
        <f>'Table 4 OASDI'!J76+'Table 4 OASDI'!K76+'Table 4 OASDI'!L76</f>
        <v>1735</v>
      </c>
      <c r="O79" s="16">
        <f>'Table 4 OASDI'!D76</f>
        <v>6915</v>
      </c>
      <c r="P79" s="17">
        <f>('Table 4 OASDI'!M76+'Table 4 OASDI'!N76)/'Table 4 OASDI'!D76*100</f>
        <v>63.268257411424443</v>
      </c>
      <c r="Q79" s="17">
        <f>O79/pop_estimate_2013!B77*100</f>
        <v>23.965481389062173</v>
      </c>
      <c r="R79" s="17">
        <f>('Table 4 OASDI'!D76-'Table 4 OASDI'!W76)/'Table 4 OASDI'!W76*100</f>
        <v>2.9017857142857144</v>
      </c>
      <c r="S79" s="16">
        <f>'Table 5 OASDI'!D76</f>
        <v>7941</v>
      </c>
    </row>
    <row r="80" spans="1:19" x14ac:dyDescent="0.3">
      <c r="A80" t="s">
        <v>72</v>
      </c>
      <c r="B80" s="16">
        <f>'Table 3 SSI'!E77</f>
        <v>37</v>
      </c>
      <c r="C80" s="16">
        <f>'Table 3 SSI'!F77</f>
        <v>371</v>
      </c>
      <c r="D80" s="17">
        <f>'Table 3 SSI'!G77/'Table 3 SSI'!D77*100</f>
        <v>12.5</v>
      </c>
      <c r="E80" s="17">
        <f>'Table 3 SSI'!H77/'Table 3 SSI'!D77*100</f>
        <v>68.382352941176478</v>
      </c>
      <c r="F80" s="17">
        <f>'Table 3 SSI'!I77/'Table 3 SSI'!D77*100</f>
        <v>19.117647058823529</v>
      </c>
      <c r="G80" s="16">
        <f>'Table 3 SSI'!D77</f>
        <v>408</v>
      </c>
      <c r="H80" s="17">
        <f>'Table 3 SSI'!J77/'Table 3 SSI'!D77*100</f>
        <v>35.294117647058826</v>
      </c>
      <c r="I80" s="17">
        <f>G80/pop_estimate_2013!B78*100</f>
        <v>1.2222521793834815</v>
      </c>
      <c r="J80" s="17">
        <f>('Table 3 SSI'!D77-'Table 3 SSI'!R77)/'Table 3 SSI'!R77*100</f>
        <v>-11.304347826086957</v>
      </c>
      <c r="K80" s="16">
        <f>'Table 3 SSI'!K77</f>
        <v>230</v>
      </c>
      <c r="L80" s="16">
        <f>'Table 4 OASDI'!E77+'Table 4 OASDI'!F77+'Table 4 OASDI'!G77</f>
        <v>4945</v>
      </c>
      <c r="M80" s="16">
        <f>'Table 4 OASDI'!H77+'Table 4 OASDI'!I77</f>
        <v>650</v>
      </c>
      <c r="N80" s="16">
        <f>'Table 4 OASDI'!J77+'Table 4 OASDI'!K77+'Table 4 OASDI'!L77</f>
        <v>1115</v>
      </c>
      <c r="O80" s="16">
        <f>'Table 4 OASDI'!D77</f>
        <v>6710</v>
      </c>
      <c r="P80" s="17">
        <f>('Table 4 OASDI'!M77+'Table 4 OASDI'!N77)/'Table 4 OASDI'!D77*100</f>
        <v>71.609538002980628</v>
      </c>
      <c r="Q80" s="17">
        <f>O80/pop_estimate_2013!B78*100</f>
        <v>20.10125520505677</v>
      </c>
      <c r="R80" s="17">
        <f>('Table 4 OASDI'!D77-'Table 4 OASDI'!W77)/'Table 4 OASDI'!W77*100</f>
        <v>-4.0743388134381702</v>
      </c>
      <c r="S80" s="16">
        <f>'Table 5 OASDI'!D77</f>
        <v>8492</v>
      </c>
    </row>
    <row r="81" spans="1:19" x14ac:dyDescent="0.3">
      <c r="A81" t="s">
        <v>73</v>
      </c>
      <c r="B81" s="16">
        <f>'Table 3 SSI'!E78</f>
        <v>50</v>
      </c>
      <c r="C81" s="16">
        <f>'Table 3 SSI'!F78</f>
        <v>525</v>
      </c>
      <c r="D81" s="17">
        <f>'Table 3 SSI'!G78/'Table 3 SSI'!D78*100</f>
        <v>11.304347826086957</v>
      </c>
      <c r="E81" s="17">
        <f>'Table 3 SSI'!H78/'Table 3 SSI'!D78*100</f>
        <v>65.391304347826079</v>
      </c>
      <c r="F81" s="17">
        <f>'Table 3 SSI'!I78/'Table 3 SSI'!D78*100</f>
        <v>23.304347826086957</v>
      </c>
      <c r="G81" s="16">
        <f>'Table 3 SSI'!D78</f>
        <v>575</v>
      </c>
      <c r="H81" s="17">
        <f>'Table 3 SSI'!J78/'Table 3 SSI'!D78*100</f>
        <v>37.391304347826086</v>
      </c>
      <c r="I81" s="17">
        <f>G81/pop_estimate_2013!B79*100</f>
        <v>2.2518994282133624</v>
      </c>
      <c r="J81" s="17">
        <f>('Table 3 SSI'!D78-'Table 3 SSI'!R78)/'Table 3 SSI'!R78*100</f>
        <v>-23.638778220451528</v>
      </c>
      <c r="K81" s="16">
        <f>'Table 3 SSI'!K78</f>
        <v>305</v>
      </c>
      <c r="L81" s="16">
        <f>'Table 4 OASDI'!E78+'Table 4 OASDI'!F78+'Table 4 OASDI'!G78</f>
        <v>4800</v>
      </c>
      <c r="M81" s="16">
        <f>'Table 4 OASDI'!H78+'Table 4 OASDI'!I78</f>
        <v>575</v>
      </c>
      <c r="N81" s="16">
        <f>'Table 4 OASDI'!J78+'Table 4 OASDI'!K78+'Table 4 OASDI'!L78</f>
        <v>1320</v>
      </c>
      <c r="O81" s="16">
        <f>'Table 4 OASDI'!D78</f>
        <v>6695</v>
      </c>
      <c r="P81" s="17">
        <f>('Table 4 OASDI'!M78+'Table 4 OASDI'!N78)/'Table 4 OASDI'!D78*100</f>
        <v>70.500373412994776</v>
      </c>
      <c r="Q81" s="17">
        <f>O81/pop_estimate_2013!B79*100</f>
        <v>26.21994203806689</v>
      </c>
      <c r="R81" s="17">
        <f>('Table 4 OASDI'!D78-'Table 4 OASDI'!W78)/'Table 4 OASDI'!W78*100</f>
        <v>-2.2627737226277373</v>
      </c>
      <c r="S81" s="16">
        <f>'Table 5 OASDI'!D78</f>
        <v>7978</v>
      </c>
    </row>
    <row r="82" spans="1:19" x14ac:dyDescent="0.3">
      <c r="A82" t="s">
        <v>74</v>
      </c>
      <c r="B82" s="16">
        <f>'Table 3 SSI'!E79</f>
        <v>21</v>
      </c>
      <c r="C82" s="16">
        <f>'Table 3 SSI'!F79</f>
        <v>325</v>
      </c>
      <c r="D82" s="17">
        <f>'Table 3 SSI'!G79/'Table 3 SSI'!D79*100</f>
        <v>4.3352601156069364</v>
      </c>
      <c r="E82" s="17">
        <f>'Table 3 SSI'!H79/'Table 3 SSI'!D79*100</f>
        <v>73.699421965317924</v>
      </c>
      <c r="F82" s="17">
        <f>'Table 3 SSI'!I79/'Table 3 SSI'!D79*100</f>
        <v>21.965317919075144</v>
      </c>
      <c r="G82" s="16">
        <f>'Table 3 SSI'!D79</f>
        <v>346</v>
      </c>
      <c r="H82" s="17">
        <f>'Table 3 SSI'!J79/'Table 3 SSI'!D79*100</f>
        <v>40.751445086705203</v>
      </c>
      <c r="I82" s="17">
        <f>G82/pop_estimate_2013!B80*100</f>
        <v>2.9985267354190137</v>
      </c>
      <c r="J82" s="17">
        <f>('Table 3 SSI'!D79-'Table 3 SSI'!R79)/'Table 3 SSI'!R79*100</f>
        <v>-17.61904761904762</v>
      </c>
      <c r="K82" s="16">
        <f>'Table 3 SSI'!K79</f>
        <v>170</v>
      </c>
      <c r="L82" s="16">
        <f>'Table 4 OASDI'!E79+'Table 4 OASDI'!F79+'Table 4 OASDI'!G79</f>
        <v>1610</v>
      </c>
      <c r="M82" s="16">
        <f>'Table 4 OASDI'!H79+'Table 4 OASDI'!I79</f>
        <v>270</v>
      </c>
      <c r="N82" s="16">
        <f>'Table 4 OASDI'!J79+'Table 4 OASDI'!K79+'Table 4 OASDI'!L79</f>
        <v>615</v>
      </c>
      <c r="O82" s="16">
        <f>'Table 4 OASDI'!D79</f>
        <v>2495</v>
      </c>
      <c r="P82" s="17">
        <f>('Table 4 OASDI'!M79+'Table 4 OASDI'!N79)/'Table 4 OASDI'!D79*100</f>
        <v>63.527054108216433</v>
      </c>
      <c r="Q82" s="17">
        <f>O82/pop_estimate_2013!B80*100</f>
        <v>21.622324291533062</v>
      </c>
      <c r="R82" s="17">
        <f>('Table 4 OASDI'!D79-'Table 4 OASDI'!W79)/'Table 4 OASDI'!W79*100</f>
        <v>-3.6679536679536682</v>
      </c>
      <c r="S82" s="16">
        <f>'Table 5 OASDI'!D79</f>
        <v>2868</v>
      </c>
    </row>
    <row r="83" spans="1:19" x14ac:dyDescent="0.3">
      <c r="A83" t="s">
        <v>75</v>
      </c>
      <c r="B83" s="16">
        <f>'Table 3 SSI'!E80</f>
        <v>396</v>
      </c>
      <c r="C83" s="16">
        <f>'Table 3 SSI'!F80</f>
        <v>3628</v>
      </c>
      <c r="D83" s="17">
        <f>'Table 3 SSI'!G80/'Table 3 SSI'!D80*100</f>
        <v>26.366799204771375</v>
      </c>
      <c r="E83" s="17">
        <f>'Table 3 SSI'!H80/'Table 3 SSI'!D80*100</f>
        <v>57.181908548707753</v>
      </c>
      <c r="F83" s="17">
        <f>'Table 3 SSI'!I80/'Table 3 SSI'!D80*100</f>
        <v>16.451292246520875</v>
      </c>
      <c r="G83" s="16">
        <f>'Table 3 SSI'!D80</f>
        <v>4024</v>
      </c>
      <c r="H83" s="17">
        <f>'Table 3 SSI'!J80/'Table 3 SSI'!D80*100</f>
        <v>26.416500994035786</v>
      </c>
      <c r="I83" s="17">
        <f>G83/pop_estimate_2013!B81*100</f>
        <v>1.8480841741718295</v>
      </c>
      <c r="J83" s="17">
        <f>('Table 3 SSI'!D80-'Table 3 SSI'!R80)/'Table 3 SSI'!R80*100</f>
        <v>-14.218716691536986</v>
      </c>
      <c r="K83" s="16">
        <f>'Table 3 SSI'!K80</f>
        <v>2382</v>
      </c>
      <c r="L83" s="16">
        <f>'Table 4 OASDI'!E80+'Table 4 OASDI'!F80+'Table 4 OASDI'!G80</f>
        <v>22410</v>
      </c>
      <c r="M83" s="16">
        <f>'Table 4 OASDI'!H80+'Table 4 OASDI'!I80</f>
        <v>3650</v>
      </c>
      <c r="N83" s="16">
        <f>'Table 4 OASDI'!J80+'Table 4 OASDI'!K80+'Table 4 OASDI'!L80</f>
        <v>7270</v>
      </c>
      <c r="O83" s="16">
        <f>'Table 4 OASDI'!D80</f>
        <v>33330</v>
      </c>
      <c r="P83" s="17">
        <f>('Table 4 OASDI'!M80+'Table 4 OASDI'!N80)/'Table 4 OASDI'!D80*100</f>
        <v>64.58145814581458</v>
      </c>
      <c r="Q83" s="17">
        <f>O83/pop_estimate_2013!B81*100</f>
        <v>15.307317476428201</v>
      </c>
      <c r="R83" s="17">
        <f>('Table 4 OASDI'!D80-'Table 4 OASDI'!W80)/'Table 4 OASDI'!W80*100</f>
        <v>3.0612244897959182</v>
      </c>
      <c r="S83" s="16">
        <f>'Table 5 OASDI'!D80</f>
        <v>41262</v>
      </c>
    </row>
    <row r="84" spans="1:19" x14ac:dyDescent="0.3">
      <c r="A84" t="s">
        <v>76</v>
      </c>
      <c r="B84" s="16">
        <f>'Table 3 SSI'!E81</f>
        <v>229</v>
      </c>
      <c r="C84" s="16">
        <f>'Table 3 SSI'!F81</f>
        <v>3346</v>
      </c>
      <c r="D84" s="17">
        <f>'Table 3 SSI'!G81/'Table 3 SSI'!D81*100</f>
        <v>22.937062937062937</v>
      </c>
      <c r="E84" s="17">
        <f>'Table 3 SSI'!H81/'Table 3 SSI'!D81*100</f>
        <v>60.895104895104893</v>
      </c>
      <c r="F84" s="17">
        <f>'Table 3 SSI'!I81/'Table 3 SSI'!D81*100</f>
        <v>16.16783216783217</v>
      </c>
      <c r="G84" s="16">
        <f>'Table 3 SSI'!D81</f>
        <v>3575</v>
      </c>
      <c r="H84" s="17">
        <f>'Table 3 SSI'!J81/'Table 3 SSI'!D81*100</f>
        <v>32.615384615384613</v>
      </c>
      <c r="I84" s="17">
        <f>G84/pop_estimate_2013!B82*100</f>
        <v>2.3828091153279609</v>
      </c>
      <c r="J84" s="17">
        <f>('Table 3 SSI'!D81-'Table 3 SSI'!R81)/'Table 3 SSI'!R81*100</f>
        <v>1.1601584606677986</v>
      </c>
      <c r="K84" s="16">
        <f>'Table 3 SSI'!K81</f>
        <v>2101</v>
      </c>
      <c r="L84" s="16">
        <f>'Table 4 OASDI'!E81+'Table 4 OASDI'!F81+'Table 4 OASDI'!G81</f>
        <v>16230</v>
      </c>
      <c r="M84" s="16">
        <f>'Table 4 OASDI'!H81+'Table 4 OASDI'!I81</f>
        <v>2695</v>
      </c>
      <c r="N84" s="16">
        <f>'Table 4 OASDI'!J81+'Table 4 OASDI'!K81+'Table 4 OASDI'!L81</f>
        <v>5355</v>
      </c>
      <c r="O84" s="16">
        <f>'Table 4 OASDI'!D81</f>
        <v>24280</v>
      </c>
      <c r="P84" s="17">
        <f>('Table 4 OASDI'!M81+'Table 4 OASDI'!N81)/'Table 4 OASDI'!D81*100</f>
        <v>65.588962108731465</v>
      </c>
      <c r="Q84" s="17">
        <f>O84/pop_estimate_2013!B82*100</f>
        <v>16.183106383262349</v>
      </c>
      <c r="R84" s="17">
        <f>('Table 4 OASDI'!D81-'Table 4 OASDI'!W81)/'Table 4 OASDI'!W81*100</f>
        <v>3.7163605296881674</v>
      </c>
      <c r="S84" s="16">
        <f>'Table 5 OASDI'!D81</f>
        <v>26758</v>
      </c>
    </row>
    <row r="85" spans="1:19" x14ac:dyDescent="0.3">
      <c r="A85" t="s">
        <v>77</v>
      </c>
      <c r="B85" s="16">
        <f>'Table 3 SSI'!E82</f>
        <v>33</v>
      </c>
      <c r="C85" s="16">
        <f>'Table 3 SSI'!F82</f>
        <v>345</v>
      </c>
      <c r="D85" s="17">
        <f>'Table 3 SSI'!G82/'Table 3 SSI'!D82*100</f>
        <v>16.93121693121693</v>
      </c>
      <c r="E85" s="17">
        <f>'Table 3 SSI'!H82/'Table 3 SSI'!D82*100</f>
        <v>58.465608465608469</v>
      </c>
      <c r="F85" s="17">
        <f>'Table 3 SSI'!I82/'Table 3 SSI'!D82*100</f>
        <v>24.603174603174601</v>
      </c>
      <c r="G85" s="16">
        <f>'Table 3 SSI'!D82</f>
        <v>378</v>
      </c>
      <c r="H85" s="17">
        <f>'Table 3 SSI'!J82/'Table 3 SSI'!D82*100</f>
        <v>42.063492063492063</v>
      </c>
      <c r="I85" s="17">
        <f>G85/pop_estimate_2013!B83*100</f>
        <v>4.0886965927528394</v>
      </c>
      <c r="J85" s="17">
        <f>('Table 3 SSI'!D82-'Table 3 SSI'!R82)/'Table 3 SSI'!R82*100</f>
        <v>-5.7356608478802995</v>
      </c>
      <c r="K85" s="16">
        <f>'Table 3 SSI'!K82</f>
        <v>193</v>
      </c>
      <c r="L85" s="16">
        <f>'Table 4 OASDI'!E82+'Table 4 OASDI'!F82+'Table 4 OASDI'!G82</f>
        <v>1450</v>
      </c>
      <c r="M85" s="16">
        <f>'Table 4 OASDI'!H82+'Table 4 OASDI'!I82</f>
        <v>280</v>
      </c>
      <c r="N85" s="16">
        <f>'Table 4 OASDI'!J82+'Table 4 OASDI'!K82+'Table 4 OASDI'!L82</f>
        <v>475</v>
      </c>
      <c r="O85" s="16">
        <f>'Table 4 OASDI'!D82</f>
        <v>2205</v>
      </c>
      <c r="P85" s="17">
        <f>('Table 4 OASDI'!M82+'Table 4 OASDI'!N82)/'Table 4 OASDI'!D82*100</f>
        <v>66.213151927437636</v>
      </c>
      <c r="Q85" s="17">
        <f>O85/pop_estimate_2013!B83*100</f>
        <v>23.850730124391564</v>
      </c>
      <c r="R85" s="17">
        <f>('Table 4 OASDI'!D82-'Table 4 OASDI'!W82)/'Table 4 OASDI'!W82*100</f>
        <v>2.7972027972027971</v>
      </c>
      <c r="S85" s="16">
        <f>'Table 5 OASDI'!D82</f>
        <v>2356</v>
      </c>
    </row>
    <row r="86" spans="1:19" x14ac:dyDescent="0.3">
      <c r="A86" t="s">
        <v>78</v>
      </c>
      <c r="B86" s="16">
        <f>'Table 3 SSI'!E83</f>
        <v>128</v>
      </c>
      <c r="C86" s="16">
        <f>'Table 3 SSI'!F83</f>
        <v>1666</v>
      </c>
      <c r="D86" s="17">
        <f>'Table 3 SSI'!G83/'Table 3 SSI'!D83*100</f>
        <v>16.164994425863991</v>
      </c>
      <c r="E86" s="17">
        <f>'Table 3 SSI'!H83/'Table 3 SSI'!D83*100</f>
        <v>66.443701226309926</v>
      </c>
      <c r="F86" s="17">
        <f>'Table 3 SSI'!I83/'Table 3 SSI'!D83*100</f>
        <v>17.391304347826086</v>
      </c>
      <c r="G86" s="16">
        <f>'Table 3 SSI'!D83</f>
        <v>1794</v>
      </c>
      <c r="H86" s="17">
        <f>'Table 3 SSI'!J83/'Table 3 SSI'!D83*100</f>
        <v>34.113712374581937</v>
      </c>
      <c r="I86" s="17">
        <f>G86/pop_estimate_2013!B84*100</f>
        <v>2.8314393939393936</v>
      </c>
      <c r="J86" s="17">
        <f>('Table 3 SSI'!D83-'Table 3 SSI'!R83)/'Table 3 SSI'!R83*100</f>
        <v>-6.5625</v>
      </c>
      <c r="K86" s="16">
        <f>'Table 3 SSI'!K83</f>
        <v>1002</v>
      </c>
      <c r="L86" s="16">
        <f>'Table 4 OASDI'!E83+'Table 4 OASDI'!F83+'Table 4 OASDI'!G83</f>
        <v>8880</v>
      </c>
      <c r="M86" s="16">
        <f>'Table 4 OASDI'!H83+'Table 4 OASDI'!I83</f>
        <v>1270</v>
      </c>
      <c r="N86" s="16">
        <f>'Table 4 OASDI'!J83+'Table 4 OASDI'!K83+'Table 4 OASDI'!L83</f>
        <v>2615</v>
      </c>
      <c r="O86" s="16">
        <f>'Table 4 OASDI'!D83</f>
        <v>12765</v>
      </c>
      <c r="P86" s="17">
        <f>('Table 4 OASDI'!M83+'Table 4 OASDI'!N83)/'Table 4 OASDI'!D83*100</f>
        <v>68.115942028985515</v>
      </c>
      <c r="Q86" s="17">
        <f>O86/pop_estimate_2013!B84*100</f>
        <v>20.146780303030305</v>
      </c>
      <c r="R86" s="17">
        <f>('Table 4 OASDI'!D83-'Table 4 OASDI'!W83)/'Table 4 OASDI'!W83*100</f>
        <v>1.2291831879460746</v>
      </c>
      <c r="S86" s="16">
        <f>'Table 5 OASDI'!D83</f>
        <v>15494</v>
      </c>
    </row>
    <row r="87" spans="1:19" x14ac:dyDescent="0.3">
      <c r="A87" t="s">
        <v>79</v>
      </c>
      <c r="B87" s="16">
        <f>'Table 3 SSI'!E84</f>
        <v>38</v>
      </c>
      <c r="C87" s="16">
        <f>'Table 3 SSI'!F84</f>
        <v>296</v>
      </c>
      <c r="D87" s="17">
        <f>'Table 3 SSI'!G84/'Table 3 SSI'!D84*100</f>
        <v>15.568862275449103</v>
      </c>
      <c r="E87" s="17">
        <f>'Table 3 SSI'!H84/'Table 3 SSI'!D84*100</f>
        <v>58.682634730538922</v>
      </c>
      <c r="F87" s="17">
        <f>'Table 3 SSI'!I84/'Table 3 SSI'!D84*100</f>
        <v>25.748502994011975</v>
      </c>
      <c r="G87" s="16">
        <f>'Table 3 SSI'!D84</f>
        <v>334</v>
      </c>
      <c r="H87" s="17">
        <f>'Table 3 SSI'!J84/'Table 3 SSI'!D84*100</f>
        <v>38.922155688622759</v>
      </c>
      <c r="I87" s="17">
        <f>G87/pop_estimate_2013!B85*100</f>
        <v>2.4495782911624495</v>
      </c>
      <c r="J87" s="17">
        <f>('Table 3 SSI'!D84-'Table 3 SSI'!R84)/'Table 3 SSI'!R84*100</f>
        <v>-20.85308056872038</v>
      </c>
      <c r="K87" s="16">
        <f>'Table 3 SSI'!K84</f>
        <v>210</v>
      </c>
      <c r="L87" s="16">
        <f>'Table 4 OASDI'!E84+'Table 4 OASDI'!F84+'Table 4 OASDI'!G84</f>
        <v>2120</v>
      </c>
      <c r="M87" s="16">
        <f>'Table 4 OASDI'!H84+'Table 4 OASDI'!I84</f>
        <v>290</v>
      </c>
      <c r="N87" s="16">
        <f>'Table 4 OASDI'!J84+'Table 4 OASDI'!K84+'Table 4 OASDI'!L84</f>
        <v>665</v>
      </c>
      <c r="O87" s="16">
        <f>'Table 4 OASDI'!D84</f>
        <v>3075</v>
      </c>
      <c r="P87" s="17">
        <f>('Table 4 OASDI'!M84+'Table 4 OASDI'!N84)/'Table 4 OASDI'!D84*100</f>
        <v>66.666666666666657</v>
      </c>
      <c r="Q87" s="17">
        <f>O87/pop_estimate_2013!B85*100</f>
        <v>22.552255225522551</v>
      </c>
      <c r="R87" s="17">
        <f>('Table 4 OASDI'!D84-'Table 4 OASDI'!W84)/'Table 4 OASDI'!W84*100</f>
        <v>-6.25</v>
      </c>
      <c r="S87" s="16">
        <f>'Table 5 OASDI'!D84</f>
        <v>3694</v>
      </c>
    </row>
    <row r="88" spans="1:19" x14ac:dyDescent="0.3">
      <c r="A88" t="s">
        <v>80</v>
      </c>
      <c r="B88" s="16">
        <f>'Table 3 SSI'!E85</f>
        <v>32</v>
      </c>
      <c r="C88" s="16">
        <f>'Table 3 SSI'!F85</f>
        <v>469</v>
      </c>
      <c r="D88" s="17">
        <f>'Table 3 SSI'!G85/'Table 3 SSI'!D85*100</f>
        <v>17.764471057884233</v>
      </c>
      <c r="E88" s="17">
        <f>'Table 3 SSI'!H85/'Table 3 SSI'!D85*100</f>
        <v>64.870259481037934</v>
      </c>
      <c r="F88" s="17">
        <f>'Table 3 SSI'!I85/'Table 3 SSI'!D85*100</f>
        <v>17.365269461077844</v>
      </c>
      <c r="G88" s="16">
        <f>'Table 3 SSI'!D85</f>
        <v>501</v>
      </c>
      <c r="H88" s="17">
        <f>'Table 3 SSI'!J85/'Table 3 SSI'!D85*100</f>
        <v>39.520958083832333</v>
      </c>
      <c r="I88" s="17">
        <f>G88/pop_estimate_2013!B86*100</f>
        <v>3.3579088471849863</v>
      </c>
      <c r="J88" s="17">
        <f>('Table 3 SSI'!D85-'Table 3 SSI'!R85)/'Table 3 SSI'!R85*100</f>
        <v>-0.39761431411530812</v>
      </c>
      <c r="K88" s="16">
        <f>'Table 3 SSI'!K85</f>
        <v>265</v>
      </c>
      <c r="L88" s="16">
        <f>'Table 4 OASDI'!E85+'Table 4 OASDI'!F85+'Table 4 OASDI'!G85</f>
        <v>1940</v>
      </c>
      <c r="M88" s="16">
        <f>'Table 4 OASDI'!H85+'Table 4 OASDI'!I85</f>
        <v>415</v>
      </c>
      <c r="N88" s="16">
        <f>'Table 4 OASDI'!J85+'Table 4 OASDI'!K85+'Table 4 OASDI'!L85</f>
        <v>830</v>
      </c>
      <c r="O88" s="16">
        <f>'Table 4 OASDI'!D85</f>
        <v>3185</v>
      </c>
      <c r="P88" s="17">
        <f>('Table 4 OASDI'!M85+'Table 4 OASDI'!N85)/'Table 4 OASDI'!D85*100</f>
        <v>60.596546310832025</v>
      </c>
      <c r="Q88" s="17">
        <f>O88/pop_estimate_2013!B86*100</f>
        <v>21.347184986595174</v>
      </c>
      <c r="R88" s="17">
        <f>('Table 4 OASDI'!D85-'Table 4 OASDI'!W85)/'Table 4 OASDI'!W85*100</f>
        <v>5.1155115511551159</v>
      </c>
      <c r="S88" s="16">
        <f>'Table 5 OASDI'!D85</f>
        <v>3458</v>
      </c>
    </row>
    <row r="89" spans="1:19" x14ac:dyDescent="0.3">
      <c r="A89" t="s">
        <v>81</v>
      </c>
      <c r="B89" s="16">
        <f>'Table 3 SSI'!E86</f>
        <v>81</v>
      </c>
      <c r="C89" s="16">
        <f>'Table 3 SSI'!F86</f>
        <v>868</v>
      </c>
      <c r="D89" s="17">
        <f>'Table 3 SSI'!G86/'Table 3 SSI'!D86*100</f>
        <v>14.64699683877766</v>
      </c>
      <c r="E89" s="17">
        <f>'Table 3 SSI'!H86/'Table 3 SSI'!D86*100</f>
        <v>61.011591148577452</v>
      </c>
      <c r="F89" s="17">
        <f>'Table 3 SSI'!I86/'Table 3 SSI'!D86*100</f>
        <v>24.341412012644888</v>
      </c>
      <c r="G89" s="16">
        <f>'Table 3 SSI'!D86</f>
        <v>949</v>
      </c>
      <c r="H89" s="17">
        <f>'Table 3 SSI'!J86/'Table 3 SSI'!D86*100</f>
        <v>35.405690200210749</v>
      </c>
      <c r="I89" s="17">
        <f>G89/pop_estimate_2013!B87*100</f>
        <v>5.8922140817086799</v>
      </c>
      <c r="J89" s="17">
        <f>('Table 3 SSI'!D86-'Table 3 SSI'!R86)/'Table 3 SSI'!R86*100</f>
        <v>0.95744680851063824</v>
      </c>
      <c r="K89" s="16">
        <f>'Table 3 SSI'!K86</f>
        <v>501</v>
      </c>
      <c r="L89" s="16">
        <f>'Table 4 OASDI'!E86+'Table 4 OASDI'!F86+'Table 4 OASDI'!G86</f>
        <v>2680</v>
      </c>
      <c r="M89" s="16">
        <f>'Table 4 OASDI'!H86+'Table 4 OASDI'!I86</f>
        <v>540</v>
      </c>
      <c r="N89" s="16">
        <f>'Table 4 OASDI'!J86+'Table 4 OASDI'!K86+'Table 4 OASDI'!L86</f>
        <v>910</v>
      </c>
      <c r="O89" s="16">
        <f>'Table 4 OASDI'!D86</f>
        <v>4130</v>
      </c>
      <c r="P89" s="17">
        <f>('Table 4 OASDI'!M86+'Table 4 OASDI'!N86)/'Table 4 OASDI'!D86*100</f>
        <v>65.012106537530272</v>
      </c>
      <c r="Q89" s="17">
        <f>O89/pop_estimate_2013!B87*100</f>
        <v>25.642617658015649</v>
      </c>
      <c r="R89" s="17">
        <f>('Table 4 OASDI'!D86-'Table 4 OASDI'!W86)/'Table 4 OASDI'!W86*100</f>
        <v>-0.60168471720818295</v>
      </c>
      <c r="S89" s="16">
        <f>'Table 5 OASDI'!D86</f>
        <v>4435</v>
      </c>
    </row>
    <row r="90" spans="1:19" x14ac:dyDescent="0.3">
      <c r="A90" t="s">
        <v>82</v>
      </c>
      <c r="B90" s="16">
        <f>'Table 3 SSI'!E87</f>
        <v>37</v>
      </c>
      <c r="C90" s="16">
        <f>'Table 3 SSI'!F87</f>
        <v>433</v>
      </c>
      <c r="D90" s="17">
        <f>'Table 3 SSI'!G87/'Table 3 SSI'!D87*100</f>
        <v>10.851063829787234</v>
      </c>
      <c r="E90" s="17">
        <f>'Table 3 SSI'!H87/'Table 3 SSI'!D87*100</f>
        <v>65.957446808510639</v>
      </c>
      <c r="F90" s="17">
        <f>'Table 3 SSI'!I87/'Table 3 SSI'!D87*100</f>
        <v>23.191489361702128</v>
      </c>
      <c r="G90" s="16">
        <f>'Table 3 SSI'!D87</f>
        <v>470</v>
      </c>
      <c r="H90" s="17">
        <f>'Table 3 SSI'!J87/'Table 3 SSI'!D87*100</f>
        <v>40</v>
      </c>
      <c r="I90" s="17">
        <f>G90/pop_estimate_2013!B88*100</f>
        <v>5.2472926202969745</v>
      </c>
      <c r="J90" s="17">
        <f>('Table 3 SSI'!D87-'Table 3 SSI'!R87)/'Table 3 SSI'!R87*100</f>
        <v>-0.21231422505307856</v>
      </c>
      <c r="K90" s="16">
        <f>'Table 3 SSI'!K87</f>
        <v>234</v>
      </c>
      <c r="L90" s="16">
        <f>'Table 4 OASDI'!E87+'Table 4 OASDI'!F87+'Table 4 OASDI'!G87</f>
        <v>1220</v>
      </c>
      <c r="M90" s="16">
        <f>'Table 4 OASDI'!H87+'Table 4 OASDI'!I87</f>
        <v>250</v>
      </c>
      <c r="N90" s="16">
        <f>'Table 4 OASDI'!J87+'Table 4 OASDI'!K87+'Table 4 OASDI'!L87</f>
        <v>420</v>
      </c>
      <c r="O90" s="16">
        <f>'Table 4 OASDI'!D87</f>
        <v>1890</v>
      </c>
      <c r="P90" s="17">
        <f>('Table 4 OASDI'!M87+'Table 4 OASDI'!N87)/'Table 4 OASDI'!D87*100</f>
        <v>65.608465608465607</v>
      </c>
      <c r="Q90" s="17">
        <f>O90/pop_estimate_2013!B88*100</f>
        <v>21.100815005024003</v>
      </c>
      <c r="R90" s="17">
        <f>('Table 4 OASDI'!D87-'Table 4 OASDI'!W87)/'Table 4 OASDI'!W87*100</f>
        <v>0.8</v>
      </c>
      <c r="S90" s="16">
        <f>'Table 5 OASDI'!D87</f>
        <v>1951</v>
      </c>
    </row>
    <row r="91" spans="1:19" x14ac:dyDescent="0.3">
      <c r="A91" t="s">
        <v>83</v>
      </c>
      <c r="B91" s="16">
        <f>'Table 3 SSI'!E88</f>
        <v>44</v>
      </c>
      <c r="C91" s="16">
        <f>'Table 3 SSI'!F88</f>
        <v>545</v>
      </c>
      <c r="D91" s="17">
        <f>'Table 3 SSI'!G88/'Table 3 SSI'!D88*100</f>
        <v>13.582342954159593</v>
      </c>
      <c r="E91" s="17">
        <f>'Table 3 SSI'!H88/'Table 3 SSI'!D88*100</f>
        <v>66.553480475382003</v>
      </c>
      <c r="F91" s="17">
        <f>'Table 3 SSI'!I88/'Table 3 SSI'!D88*100</f>
        <v>19.864176570458405</v>
      </c>
      <c r="G91" s="16">
        <f>'Table 3 SSI'!D88</f>
        <v>589</v>
      </c>
      <c r="H91" s="17">
        <f>'Table 3 SSI'!J88/'Table 3 SSI'!D88*100</f>
        <v>37.011884550084886</v>
      </c>
      <c r="I91" s="17">
        <f>G91/pop_estimate_2013!B89*100</f>
        <v>6.0998342999171502</v>
      </c>
      <c r="J91" s="17">
        <f>('Table 3 SSI'!D88-'Table 3 SSI'!R88)/'Table 3 SSI'!R88*100</f>
        <v>-1.669449081803005</v>
      </c>
      <c r="K91" s="16">
        <f>'Table 3 SSI'!K88</f>
        <v>285</v>
      </c>
      <c r="L91" s="16">
        <f>'Table 4 OASDI'!E88+'Table 4 OASDI'!F88+'Table 4 OASDI'!G88</f>
        <v>1350</v>
      </c>
      <c r="M91" s="16">
        <f>'Table 4 OASDI'!H88+'Table 4 OASDI'!I88</f>
        <v>235</v>
      </c>
      <c r="N91" s="16">
        <f>'Table 4 OASDI'!J88+'Table 4 OASDI'!K88+'Table 4 OASDI'!L88</f>
        <v>525</v>
      </c>
      <c r="O91" s="16">
        <f>'Table 4 OASDI'!D88</f>
        <v>2110</v>
      </c>
      <c r="P91" s="17">
        <f>('Table 4 OASDI'!M88+'Table 4 OASDI'!N88)/'Table 4 OASDI'!D88*100</f>
        <v>63.507109004739334</v>
      </c>
      <c r="Q91" s="17">
        <f>O91/pop_estimate_2013!B89*100</f>
        <v>21.851698425849214</v>
      </c>
      <c r="R91" s="17">
        <f>('Table 4 OASDI'!D88-'Table 4 OASDI'!W88)/'Table 4 OASDI'!W88*100</f>
        <v>-10.021321961620469</v>
      </c>
      <c r="S91" s="16">
        <f>'Table 5 OASDI'!D88</f>
        <v>2222</v>
      </c>
    </row>
    <row r="92" spans="1:19" x14ac:dyDescent="0.3">
      <c r="A92" t="s">
        <v>84</v>
      </c>
      <c r="B92" s="16">
        <f>'Table 3 SSI'!E89</f>
        <v>31</v>
      </c>
      <c r="C92" s="16">
        <f>'Table 3 SSI'!F89</f>
        <v>343</v>
      </c>
      <c r="D92" s="17">
        <f>'Table 3 SSI'!G89/'Table 3 SSI'!D89*100</f>
        <v>11.497326203208557</v>
      </c>
      <c r="E92" s="17">
        <f>'Table 3 SSI'!H89/'Table 3 SSI'!D89*100</f>
        <v>63.36898395721925</v>
      </c>
      <c r="F92" s="17">
        <f>'Table 3 SSI'!I89/'Table 3 SSI'!D89*100</f>
        <v>25.133689839572192</v>
      </c>
      <c r="G92" s="16">
        <f>'Table 3 SSI'!D89</f>
        <v>374</v>
      </c>
      <c r="H92" s="17">
        <f>'Table 3 SSI'!J89/'Table 3 SSI'!D89*100</f>
        <v>38.502673796791441</v>
      </c>
      <c r="I92" s="17">
        <f>G92/pop_estimate_2013!B90*100</f>
        <v>1.3125570295500808</v>
      </c>
      <c r="J92" s="17">
        <f>('Table 3 SSI'!D89-'Table 3 SSI'!R89)/'Table 3 SSI'!R89*100</f>
        <v>-5.5555555555555554</v>
      </c>
      <c r="K92" s="16">
        <f>'Table 3 SSI'!K89</f>
        <v>208</v>
      </c>
      <c r="L92" s="16">
        <f>'Table 4 OASDI'!E89+'Table 4 OASDI'!F89+'Table 4 OASDI'!G89</f>
        <v>3920</v>
      </c>
      <c r="M92" s="16">
        <f>'Table 4 OASDI'!H89+'Table 4 OASDI'!I89</f>
        <v>665</v>
      </c>
      <c r="N92" s="16">
        <f>'Table 4 OASDI'!J89+'Table 4 OASDI'!K89+'Table 4 OASDI'!L89</f>
        <v>1420</v>
      </c>
      <c r="O92" s="16">
        <f>'Table 4 OASDI'!D89</f>
        <v>6005</v>
      </c>
      <c r="P92" s="17">
        <f>('Table 4 OASDI'!M89+'Table 4 OASDI'!N89)/'Table 4 OASDI'!D89*100</f>
        <v>64.945878434637805</v>
      </c>
      <c r="Q92" s="17">
        <f>O92/pop_estimate_2013!B90*100</f>
        <v>21.074612199059452</v>
      </c>
      <c r="R92" s="17">
        <f>('Table 4 OASDI'!D89-'Table 4 OASDI'!W89)/'Table 4 OASDI'!W89*100</f>
        <v>1.1794439764111204</v>
      </c>
      <c r="S92" s="16">
        <f>'Table 5 OASDI'!D89</f>
        <v>7449</v>
      </c>
    </row>
    <row r="93" spans="1:19" x14ac:dyDescent="0.3">
      <c r="A93" t="s">
        <v>85</v>
      </c>
      <c r="B93" s="16">
        <f>'Table 3 SSI'!E90</f>
        <v>43</v>
      </c>
      <c r="C93" s="16">
        <f>'Table 3 SSI'!F90</f>
        <v>481</v>
      </c>
      <c r="D93" s="17">
        <f>'Table 3 SSI'!G90/'Table 3 SSI'!D90*100</f>
        <v>10.687022900763358</v>
      </c>
      <c r="E93" s="17">
        <f>'Table 3 SSI'!H90/'Table 3 SSI'!D90*100</f>
        <v>71.18320610687023</v>
      </c>
      <c r="F93" s="17">
        <f>'Table 3 SSI'!I90/'Table 3 SSI'!D90*100</f>
        <v>18.12977099236641</v>
      </c>
      <c r="G93" s="16">
        <f>'Table 3 SSI'!D90</f>
        <v>524</v>
      </c>
      <c r="H93" s="17">
        <f>'Table 3 SSI'!J90/'Table 3 SSI'!D90*100</f>
        <v>37.404580152671755</v>
      </c>
      <c r="I93" s="17">
        <f>G93/pop_estimate_2013!B91*100</f>
        <v>2.8789626943574529</v>
      </c>
      <c r="J93" s="17">
        <f>('Table 3 SSI'!D90-'Table 3 SSI'!R90)/'Table 3 SSI'!R90*100</f>
        <v>-2.0560747663551404</v>
      </c>
      <c r="K93" s="16">
        <f>'Table 3 SSI'!K90</f>
        <v>297</v>
      </c>
      <c r="L93" s="16">
        <f>'Table 4 OASDI'!E90+'Table 4 OASDI'!F90+'Table 4 OASDI'!G90</f>
        <v>2785</v>
      </c>
      <c r="M93" s="16">
        <f>'Table 4 OASDI'!H90+'Table 4 OASDI'!I90</f>
        <v>430</v>
      </c>
      <c r="N93" s="16">
        <f>'Table 4 OASDI'!J90+'Table 4 OASDI'!K90+'Table 4 OASDI'!L90</f>
        <v>980</v>
      </c>
      <c r="O93" s="16">
        <f>'Table 4 OASDI'!D90</f>
        <v>4195</v>
      </c>
      <c r="P93" s="17">
        <f>('Table 4 OASDI'!M90+'Table 4 OASDI'!N90)/'Table 4 OASDI'!D90*100</f>
        <v>64.839094159713952</v>
      </c>
      <c r="Q93" s="17">
        <f>O93/pop_estimate_2013!B91*100</f>
        <v>23.048184165705184</v>
      </c>
      <c r="R93" s="17">
        <f>('Table 4 OASDI'!D90-'Table 4 OASDI'!W90)/'Table 4 OASDI'!W90*100</f>
        <v>0.11933174224343676</v>
      </c>
      <c r="S93" s="16">
        <f>'Table 5 OASDI'!D90</f>
        <v>4869</v>
      </c>
    </row>
    <row r="94" spans="1:19" x14ac:dyDescent="0.3">
      <c r="A94" t="s">
        <v>86</v>
      </c>
      <c r="B94" s="16">
        <f>'Table 3 SSI'!E91</f>
        <v>27</v>
      </c>
      <c r="C94" s="16">
        <f>'Table 3 SSI'!F91</f>
        <v>310</v>
      </c>
      <c r="D94" s="17">
        <f>'Table 3 SSI'!G91/'Table 3 SSI'!D91*100</f>
        <v>12.759643916913946</v>
      </c>
      <c r="E94" s="17">
        <f>'Table 3 SSI'!H91/'Table 3 SSI'!D91*100</f>
        <v>64.985163204747778</v>
      </c>
      <c r="F94" s="17">
        <f>'Table 3 SSI'!I91/'Table 3 SSI'!D91*100</f>
        <v>22.255192878338278</v>
      </c>
      <c r="G94" s="16">
        <f>'Table 3 SSI'!D91</f>
        <v>337</v>
      </c>
      <c r="H94" s="17">
        <f>'Table 3 SSI'!J91/'Table 3 SSI'!D91*100</f>
        <v>41.543026706231458</v>
      </c>
      <c r="I94" s="17">
        <f>G94/pop_estimate_2013!B92*100</f>
        <v>3.2680372381691232</v>
      </c>
      <c r="J94" s="17">
        <f>('Table 3 SSI'!D91-'Table 3 SSI'!R91)/'Table 3 SSI'!R91*100</f>
        <v>-0.58997050147492625</v>
      </c>
      <c r="K94" s="16">
        <f>'Table 3 SSI'!K91</f>
        <v>160</v>
      </c>
      <c r="L94" s="16">
        <f>'Table 4 OASDI'!E91+'Table 4 OASDI'!F91+'Table 4 OASDI'!G91</f>
        <v>1010</v>
      </c>
      <c r="M94" s="16">
        <f>'Table 4 OASDI'!H91+'Table 4 OASDI'!I91</f>
        <v>215</v>
      </c>
      <c r="N94" s="16">
        <f>'Table 4 OASDI'!J91+'Table 4 OASDI'!K91+'Table 4 OASDI'!L91</f>
        <v>515</v>
      </c>
      <c r="O94" s="16">
        <f>'Table 4 OASDI'!D91</f>
        <v>1740</v>
      </c>
      <c r="P94" s="17">
        <f>('Table 4 OASDI'!M91+'Table 4 OASDI'!N91)/'Table 4 OASDI'!D91*100</f>
        <v>58.620689655172406</v>
      </c>
      <c r="Q94" s="17">
        <f>O94/pop_estimate_2013!B92*100</f>
        <v>16.87354538401862</v>
      </c>
      <c r="R94" s="17">
        <f>('Table 4 OASDI'!D91-'Table 4 OASDI'!W91)/'Table 4 OASDI'!W91*100</f>
        <v>-2.5210084033613445</v>
      </c>
      <c r="S94" s="16">
        <f>'Table 5 OASDI'!D91</f>
        <v>1769</v>
      </c>
    </row>
    <row r="95" spans="1:19" x14ac:dyDescent="0.3">
      <c r="A95" t="s">
        <v>87</v>
      </c>
      <c r="B95" s="16">
        <f>'Table 3 SSI'!E92</f>
        <v>146</v>
      </c>
      <c r="C95" s="16">
        <f>'Table 3 SSI'!F92</f>
        <v>2056</v>
      </c>
      <c r="D95" s="17">
        <f>'Table 3 SSI'!G92/'Table 3 SSI'!D92*100</f>
        <v>19.028156221616712</v>
      </c>
      <c r="E95" s="17">
        <f>'Table 3 SSI'!H92/'Table 3 SSI'!D92*100</f>
        <v>61.716621253405989</v>
      </c>
      <c r="F95" s="17">
        <f>'Table 3 SSI'!I92/'Table 3 SSI'!D92*100</f>
        <v>19.255222524977295</v>
      </c>
      <c r="G95" s="16">
        <f>'Table 3 SSI'!D92</f>
        <v>2202</v>
      </c>
      <c r="H95" s="17">
        <f>'Table 3 SSI'!J92/'Table 3 SSI'!D92*100</f>
        <v>35.422343324250683</v>
      </c>
      <c r="I95" s="17">
        <f>G95/pop_estimate_2013!B93*100</f>
        <v>4.6133540047348678</v>
      </c>
      <c r="J95" s="17">
        <f>('Table 3 SSI'!D92-'Table 3 SSI'!R92)/'Table 3 SSI'!R92*100</f>
        <v>1.662049861495845</v>
      </c>
      <c r="K95" s="16">
        <f>'Table 3 SSI'!K92</f>
        <v>1152</v>
      </c>
      <c r="L95" s="16">
        <f>'Table 4 OASDI'!E92+'Table 4 OASDI'!F92+'Table 4 OASDI'!G92</f>
        <v>7220</v>
      </c>
      <c r="M95" s="16">
        <f>'Table 4 OASDI'!H92+'Table 4 OASDI'!I92</f>
        <v>1160</v>
      </c>
      <c r="N95" s="16">
        <f>'Table 4 OASDI'!J92+'Table 4 OASDI'!K92+'Table 4 OASDI'!L92</f>
        <v>2975</v>
      </c>
      <c r="O95" s="16">
        <f>'Table 4 OASDI'!D92</f>
        <v>11355</v>
      </c>
      <c r="P95" s="17">
        <f>('Table 4 OASDI'!M92+'Table 4 OASDI'!N92)/'Table 4 OASDI'!D92*100</f>
        <v>63.143989431968294</v>
      </c>
      <c r="Q95" s="17">
        <f>O95/pop_estimate_2013!B93*100</f>
        <v>23.78957071923907</v>
      </c>
      <c r="R95" s="17">
        <f>('Table 4 OASDI'!D92-'Table 4 OASDI'!W92)/'Table 4 OASDI'!W92*100</f>
        <v>0.39787798408488062</v>
      </c>
      <c r="S95" s="16">
        <f>'Table 5 OASDI'!D92</f>
        <v>12477</v>
      </c>
    </row>
    <row r="96" spans="1:19" x14ac:dyDescent="0.3">
      <c r="A96" t="s">
        <v>88</v>
      </c>
      <c r="B96" s="16">
        <f>'Table 3 SSI'!E93</f>
        <v>34</v>
      </c>
      <c r="C96" s="16">
        <f>'Table 3 SSI'!F93</f>
        <v>423</v>
      </c>
      <c r="D96" s="17">
        <f>'Table 3 SSI'!G93/'Table 3 SSI'!D93*100</f>
        <v>23.851203501094094</v>
      </c>
      <c r="E96" s="17">
        <f>'Table 3 SSI'!H93/'Table 3 SSI'!D93*100</f>
        <v>60.17505470459519</v>
      </c>
      <c r="F96" s="17">
        <f>'Table 3 SSI'!I93/'Table 3 SSI'!D93*100</f>
        <v>15.973741794310722</v>
      </c>
      <c r="G96" s="16">
        <f>'Table 3 SSI'!D93</f>
        <v>457</v>
      </c>
      <c r="H96" s="17">
        <f>'Table 3 SSI'!J93/'Table 3 SSI'!D93*100</f>
        <v>32.822757111597376</v>
      </c>
      <c r="I96" s="17">
        <f>G96/pop_estimate_2013!B94*100</f>
        <v>1.5649613040202726</v>
      </c>
      <c r="J96" s="17">
        <f>('Table 3 SSI'!D93-'Table 3 SSI'!R93)/'Table 3 SSI'!R93*100</f>
        <v>-0.86767895878524948</v>
      </c>
      <c r="K96" s="16">
        <f>'Table 3 SSI'!K93</f>
        <v>249</v>
      </c>
      <c r="L96" s="16">
        <f>'Table 4 OASDI'!E93+'Table 4 OASDI'!F93+'Table 4 OASDI'!G93</f>
        <v>3350</v>
      </c>
      <c r="M96" s="16">
        <f>'Table 4 OASDI'!H93+'Table 4 OASDI'!I93</f>
        <v>565</v>
      </c>
      <c r="N96" s="16">
        <f>'Table 4 OASDI'!J93+'Table 4 OASDI'!K93+'Table 4 OASDI'!L93</f>
        <v>900</v>
      </c>
      <c r="O96" s="16">
        <f>'Table 4 OASDI'!D93</f>
        <v>4815</v>
      </c>
      <c r="P96" s="17">
        <f>('Table 4 OASDI'!M93+'Table 4 OASDI'!N93)/'Table 4 OASDI'!D93*100</f>
        <v>66.147455867082044</v>
      </c>
      <c r="Q96" s="17">
        <f>O96/pop_estimate_2013!B94*100</f>
        <v>16.488596671460858</v>
      </c>
      <c r="R96" s="17">
        <f>('Table 4 OASDI'!D93-'Table 4 OASDI'!W93)/'Table 4 OASDI'!W93*100</f>
        <v>2.3379383634431457</v>
      </c>
      <c r="S96" s="16">
        <f>'Table 5 OASDI'!D93</f>
        <v>5963</v>
      </c>
    </row>
    <row r="97" spans="1:19" x14ac:dyDescent="0.3">
      <c r="A97" t="s">
        <v>89</v>
      </c>
      <c r="B97" s="16">
        <f>'Table 3 SSI'!E94</f>
        <v>103</v>
      </c>
      <c r="C97" s="16">
        <f>'Table 3 SSI'!F94</f>
        <v>1115</v>
      </c>
      <c r="D97" s="17">
        <f>'Table 3 SSI'!G94/'Table 3 SSI'!D94*100</f>
        <v>21.510673234811165</v>
      </c>
      <c r="E97" s="17">
        <f>'Table 3 SSI'!H94/'Table 3 SSI'!D94*100</f>
        <v>59.934318555008218</v>
      </c>
      <c r="F97" s="17">
        <f>'Table 3 SSI'!I94/'Table 3 SSI'!D94*100</f>
        <v>18.555008210180624</v>
      </c>
      <c r="G97" s="16">
        <f>'Table 3 SSI'!D94</f>
        <v>1218</v>
      </c>
      <c r="H97" s="17">
        <f>'Table 3 SSI'!J94/'Table 3 SSI'!D94*100</f>
        <v>30.870279146141215</v>
      </c>
      <c r="I97" s="17">
        <f>G97/pop_estimate_2013!B95*100</f>
        <v>1.9498295099812701</v>
      </c>
      <c r="J97" s="17">
        <f>('Table 3 SSI'!D94-'Table 3 SSI'!R94)/'Table 3 SSI'!R94*100</f>
        <v>0.66115702479338845</v>
      </c>
      <c r="K97" s="16">
        <f>'Table 3 SSI'!K94</f>
        <v>675</v>
      </c>
      <c r="L97" s="16">
        <f>'Table 4 OASDI'!E94+'Table 4 OASDI'!F94+'Table 4 OASDI'!G94</f>
        <v>4510</v>
      </c>
      <c r="M97" s="16">
        <f>'Table 4 OASDI'!H94+'Table 4 OASDI'!I94</f>
        <v>900</v>
      </c>
      <c r="N97" s="16">
        <f>'Table 4 OASDI'!J94+'Table 4 OASDI'!K94+'Table 4 OASDI'!L94</f>
        <v>2005</v>
      </c>
      <c r="O97" s="16">
        <f>'Table 4 OASDI'!D94</f>
        <v>7415</v>
      </c>
      <c r="P97" s="17">
        <f>('Table 4 OASDI'!M94+'Table 4 OASDI'!N94)/'Table 4 OASDI'!D94*100</f>
        <v>58.125421443020912</v>
      </c>
      <c r="Q97" s="17">
        <f>O97/pop_estimate_2013!B95*100</f>
        <v>11.870267501240656</v>
      </c>
      <c r="R97" s="17">
        <f>('Table 4 OASDI'!D94-'Table 4 OASDI'!W94)/'Table 4 OASDI'!W94*100</f>
        <v>3.7062937062937062</v>
      </c>
      <c r="S97" s="16">
        <f>'Table 5 OASDI'!D94</f>
        <v>7882</v>
      </c>
    </row>
    <row r="98" spans="1:19" x14ac:dyDescent="0.3">
      <c r="A98" t="s">
        <v>90</v>
      </c>
      <c r="B98" s="16">
        <f>'Table 3 SSI'!E95</f>
        <v>23</v>
      </c>
      <c r="C98" s="16">
        <f>'Table 3 SSI'!F95</f>
        <v>227</v>
      </c>
      <c r="D98" s="17">
        <f>'Table 3 SSI'!G95/'Table 3 SSI'!D95*100</f>
        <v>12.4</v>
      </c>
      <c r="E98" s="17">
        <f>'Table 3 SSI'!H95/'Table 3 SSI'!D95*100</f>
        <v>63.2</v>
      </c>
      <c r="F98" s="17">
        <f>'Table 3 SSI'!I95/'Table 3 SSI'!D95*100</f>
        <v>24.4</v>
      </c>
      <c r="G98" s="16">
        <f>'Table 3 SSI'!D95</f>
        <v>250</v>
      </c>
      <c r="H98" s="17">
        <f>'Table 3 SSI'!J95/'Table 3 SSI'!D95*100</f>
        <v>39.200000000000003</v>
      </c>
      <c r="I98" s="17">
        <f>G98/pop_estimate_2013!B96*100</f>
        <v>3.2581780268473874</v>
      </c>
      <c r="J98" s="17">
        <f>('Table 3 SSI'!D95-'Table 3 SSI'!R95)/'Table 3 SSI'!R95*100</f>
        <v>-0.39840637450199201</v>
      </c>
      <c r="K98" s="16">
        <f>'Table 3 SSI'!K95</f>
        <v>148</v>
      </c>
      <c r="L98" s="16">
        <f>'Table 4 OASDI'!E95+'Table 4 OASDI'!F95+'Table 4 OASDI'!G95</f>
        <v>1555</v>
      </c>
      <c r="M98" s="16">
        <f>'Table 4 OASDI'!H95+'Table 4 OASDI'!I95</f>
        <v>220</v>
      </c>
      <c r="N98" s="16">
        <f>'Table 4 OASDI'!J95+'Table 4 OASDI'!K95+'Table 4 OASDI'!L95</f>
        <v>420</v>
      </c>
      <c r="O98" s="16">
        <f>'Table 4 OASDI'!D95</f>
        <v>2195</v>
      </c>
      <c r="P98" s="17">
        <f>('Table 4 OASDI'!M95+'Table 4 OASDI'!N95)/'Table 4 OASDI'!D95*100</f>
        <v>68.56492027334852</v>
      </c>
      <c r="Q98" s="17">
        <f>O98/pop_estimate_2013!B96*100</f>
        <v>28.606803075720055</v>
      </c>
      <c r="R98" s="17">
        <f>('Table 4 OASDI'!D95-'Table 4 OASDI'!W95)/'Table 4 OASDI'!W95*100</f>
        <v>2.810304449648712</v>
      </c>
      <c r="S98" s="16">
        <f>'Table 5 OASDI'!D95</f>
        <v>2491</v>
      </c>
    </row>
    <row r="99" spans="1:19" x14ac:dyDescent="0.3">
      <c r="A99" t="s">
        <v>91</v>
      </c>
      <c r="B99" s="16">
        <f>'Table 3 SSI'!E96</f>
        <v>19</v>
      </c>
      <c r="C99" s="16">
        <f>'Table 3 SSI'!F96</f>
        <v>223</v>
      </c>
      <c r="D99" s="17">
        <f>'Table 3 SSI'!G96/'Table 3 SSI'!D96*100</f>
        <v>15.702479338842975</v>
      </c>
      <c r="E99" s="17">
        <f>'Table 3 SSI'!H96/'Table 3 SSI'!D96*100</f>
        <v>65.289256198347118</v>
      </c>
      <c r="F99" s="17">
        <f>'Table 3 SSI'!I96/'Table 3 SSI'!D96*100</f>
        <v>19.008264462809919</v>
      </c>
      <c r="G99" s="16">
        <f>'Table 3 SSI'!D96</f>
        <v>242</v>
      </c>
      <c r="H99" s="17">
        <f>'Table 3 SSI'!J96/'Table 3 SSI'!D96*100</f>
        <v>29.75206611570248</v>
      </c>
      <c r="I99" s="17">
        <f>G99/pop_estimate_2013!B97*100</f>
        <v>1.3648412385088264</v>
      </c>
      <c r="J99" s="17">
        <f>('Table 3 SSI'!D96-'Table 3 SSI'!R96)/'Table 3 SSI'!R96*100</f>
        <v>1.2552301255230125</v>
      </c>
      <c r="K99" s="16">
        <f>'Table 3 SSI'!K96</f>
        <v>149</v>
      </c>
      <c r="L99" s="16">
        <f>'Table 4 OASDI'!E96+'Table 4 OASDI'!F96+'Table 4 OASDI'!G96</f>
        <v>965</v>
      </c>
      <c r="M99" s="16">
        <f>'Table 4 OASDI'!H96+'Table 4 OASDI'!I96</f>
        <v>260</v>
      </c>
      <c r="N99" s="16">
        <f>'Table 4 OASDI'!J96+'Table 4 OASDI'!K96+'Table 4 OASDI'!L96</f>
        <v>500</v>
      </c>
      <c r="O99" s="16">
        <f>'Table 4 OASDI'!D96</f>
        <v>1725</v>
      </c>
      <c r="P99" s="17">
        <f>('Table 4 OASDI'!M96+'Table 4 OASDI'!N96)/'Table 4 OASDI'!D96*100</f>
        <v>54.20289855072464</v>
      </c>
      <c r="Q99" s="17">
        <f>O99/pop_estimate_2013!B97*100</f>
        <v>9.7287237042468</v>
      </c>
      <c r="R99" s="17">
        <f>('Table 4 OASDI'!D96-'Table 4 OASDI'!W96)/'Table 4 OASDI'!W96*100</f>
        <v>4.86322188449848</v>
      </c>
      <c r="S99" s="16">
        <f>'Table 5 OASDI'!D96</f>
        <v>1741</v>
      </c>
    </row>
    <row r="100" spans="1:19" x14ac:dyDescent="0.3">
      <c r="A100" t="s">
        <v>92</v>
      </c>
      <c r="B100" s="16">
        <f>'Table 3 SSI'!E97</f>
        <v>254</v>
      </c>
      <c r="C100" s="16">
        <f>'Table 3 SSI'!F97</f>
        <v>3645</v>
      </c>
      <c r="D100" s="17">
        <f>'Table 3 SSI'!G97/'Table 3 SSI'!D97*100</f>
        <v>22.954603744549885</v>
      </c>
      <c r="E100" s="17">
        <f>'Table 3 SSI'!H97/'Table 3 SSI'!D97*100</f>
        <v>60.425750192357022</v>
      </c>
      <c r="F100" s="17">
        <f>'Table 3 SSI'!I97/'Table 3 SSI'!D97*100</f>
        <v>16.619646063093104</v>
      </c>
      <c r="G100" s="16">
        <f>'Table 3 SSI'!D97</f>
        <v>3899</v>
      </c>
      <c r="H100" s="17">
        <f>'Table 3 SSI'!J97/'Table 3 SSI'!D97*100</f>
        <v>34.367786611951786</v>
      </c>
      <c r="I100" s="17">
        <f>G100/pop_estimate_2013!B98*100</f>
        <v>3.4545696185708588</v>
      </c>
      <c r="J100" s="17">
        <f>('Table 3 SSI'!D97-'Table 3 SSI'!R97)/'Table 3 SSI'!R97*100</f>
        <v>3.3669141039236483</v>
      </c>
      <c r="K100" s="16">
        <f>'Table 3 SSI'!K97</f>
        <v>2127</v>
      </c>
      <c r="L100" s="16">
        <f>'Table 4 OASDI'!E97+'Table 4 OASDI'!F97+'Table 4 OASDI'!G97</f>
        <v>12280</v>
      </c>
      <c r="M100" s="16">
        <f>'Table 4 OASDI'!H97+'Table 4 OASDI'!I97</f>
        <v>2390</v>
      </c>
      <c r="N100" s="16">
        <f>'Table 4 OASDI'!J97+'Table 4 OASDI'!K97+'Table 4 OASDI'!L97</f>
        <v>4125</v>
      </c>
      <c r="O100" s="16">
        <f>'Table 4 OASDI'!D97</f>
        <v>18795</v>
      </c>
      <c r="P100" s="17">
        <f>('Table 4 OASDI'!M97+'Table 4 OASDI'!N97)/'Table 4 OASDI'!D97*100</f>
        <v>64.831072093641922</v>
      </c>
      <c r="Q100" s="17">
        <f>O100/pop_estimate_2013!B98*100</f>
        <v>16.652638107473532</v>
      </c>
      <c r="R100" s="17">
        <f>('Table 4 OASDI'!D97-'Table 4 OASDI'!W97)/'Table 4 OASDI'!W97*100</f>
        <v>3.1558726673984636</v>
      </c>
      <c r="S100" s="16">
        <f>'Table 5 OASDI'!D97</f>
        <v>20635</v>
      </c>
    </row>
    <row r="101" spans="1:19" x14ac:dyDescent="0.3">
      <c r="A101" t="s">
        <v>93</v>
      </c>
      <c r="B101" s="16">
        <f>'Table 3 SSI'!E98</f>
        <v>35</v>
      </c>
      <c r="C101" s="16">
        <f>'Table 3 SSI'!F98</f>
        <v>463</v>
      </c>
      <c r="D101" s="17">
        <f>'Table 3 SSI'!G98/'Table 3 SSI'!D98*100</f>
        <v>8.8353413654618471</v>
      </c>
      <c r="E101" s="17">
        <f>'Table 3 SSI'!H98/'Table 3 SSI'!D98*100</f>
        <v>69.678714859437747</v>
      </c>
      <c r="F101" s="17">
        <f>'Table 3 SSI'!I98/'Table 3 SSI'!D98*100</f>
        <v>21.485943775100402</v>
      </c>
      <c r="G101" s="16">
        <f>'Table 3 SSI'!D98</f>
        <v>498</v>
      </c>
      <c r="H101" s="17">
        <f>'Table 3 SSI'!J98/'Table 3 SSI'!D98*100</f>
        <v>41.76706827309237</v>
      </c>
      <c r="I101" s="17">
        <f>G101/pop_estimate_2013!B99*100</f>
        <v>1.5855832908813043</v>
      </c>
      <c r="J101" s="17">
        <f>('Table 3 SSI'!D98-'Table 3 SSI'!R98)/'Table 3 SSI'!R98*100</f>
        <v>-13.989637305699482</v>
      </c>
      <c r="K101" s="16">
        <f>'Table 3 SSI'!K98</f>
        <v>243</v>
      </c>
      <c r="L101" s="16">
        <f>'Table 4 OASDI'!E98+'Table 4 OASDI'!F98+'Table 4 OASDI'!G98</f>
        <v>4770</v>
      </c>
      <c r="M101" s="16">
        <f>'Table 4 OASDI'!H98+'Table 4 OASDI'!I98</f>
        <v>530</v>
      </c>
      <c r="N101" s="16">
        <f>'Table 4 OASDI'!J98+'Table 4 OASDI'!K98+'Table 4 OASDI'!L98</f>
        <v>1040</v>
      </c>
      <c r="O101" s="16">
        <f>'Table 4 OASDI'!D98</f>
        <v>6340</v>
      </c>
      <c r="P101" s="17">
        <f>('Table 4 OASDI'!M98+'Table 4 OASDI'!N98)/'Table 4 OASDI'!D98*100</f>
        <v>71.766561514195587</v>
      </c>
      <c r="Q101" s="17">
        <f>O101/pop_estimate_2013!B99*100</f>
        <v>20.185939887926644</v>
      </c>
      <c r="R101" s="17">
        <f>('Table 4 OASDI'!D98-'Table 4 OASDI'!W98)/'Table 4 OASDI'!W98*100</f>
        <v>-0.78247261345852892</v>
      </c>
      <c r="S101" s="16">
        <f>'Table 5 OASDI'!D98</f>
        <v>7809</v>
      </c>
    </row>
    <row r="102" spans="1:19" x14ac:dyDescent="0.3">
      <c r="A102" t="s">
        <v>94</v>
      </c>
      <c r="B102" s="16">
        <f>'Table 3 SSI'!E99</f>
        <v>43</v>
      </c>
      <c r="C102" s="16">
        <f>'Table 3 SSI'!F99</f>
        <v>399</v>
      </c>
      <c r="D102" s="17">
        <f>'Table 3 SSI'!G99/'Table 3 SSI'!D99*100</f>
        <v>7.0135746606334841</v>
      </c>
      <c r="E102" s="17">
        <f>'Table 3 SSI'!H99/'Table 3 SSI'!D99*100</f>
        <v>61.764705882352942</v>
      </c>
      <c r="F102" s="17">
        <f>'Table 3 SSI'!I99/'Table 3 SSI'!D99*100</f>
        <v>31.221719457013574</v>
      </c>
      <c r="G102" s="16">
        <f>'Table 3 SSI'!D99</f>
        <v>442</v>
      </c>
      <c r="H102" s="17">
        <f>'Table 3 SSI'!J99/'Table 3 SSI'!D99*100</f>
        <v>39.819004524886878</v>
      </c>
      <c r="I102" s="17">
        <f>G102/pop_estimate_2013!B100*100</f>
        <v>3.2423708920187795</v>
      </c>
      <c r="J102" s="17">
        <f>('Table 3 SSI'!D99-'Table 3 SSI'!R99)/'Table 3 SSI'!R99*100</f>
        <v>-38.696255201109572</v>
      </c>
      <c r="K102" s="16">
        <f>'Table 3 SSI'!K99</f>
        <v>206</v>
      </c>
      <c r="L102" s="16">
        <f>'Table 4 OASDI'!E99+'Table 4 OASDI'!F99+'Table 4 OASDI'!G99</f>
        <v>1510</v>
      </c>
      <c r="M102" s="16">
        <f>'Table 4 OASDI'!H99+'Table 4 OASDI'!I99</f>
        <v>325</v>
      </c>
      <c r="N102" s="16">
        <f>'Table 4 OASDI'!J99+'Table 4 OASDI'!K99+'Table 4 OASDI'!L99</f>
        <v>620</v>
      </c>
      <c r="O102" s="16">
        <f>'Table 4 OASDI'!D99</f>
        <v>2455</v>
      </c>
      <c r="P102" s="17">
        <f>('Table 4 OASDI'!M99+'Table 4 OASDI'!N99)/'Table 4 OASDI'!D99*100</f>
        <v>61.710794297352344</v>
      </c>
      <c r="Q102" s="17">
        <f>O102/pop_estimate_2013!B100*100</f>
        <v>18.009096244131456</v>
      </c>
      <c r="R102" s="17">
        <f>('Table 4 OASDI'!D99-'Table 4 OASDI'!W99)/'Table 4 OASDI'!W99*100</f>
        <v>-7.879924953095685</v>
      </c>
      <c r="S102" s="16">
        <f>'Table 5 OASDI'!D99</f>
        <v>2644</v>
      </c>
    </row>
    <row r="103" spans="1:19" x14ac:dyDescent="0.3">
      <c r="A103" t="s">
        <v>95</v>
      </c>
      <c r="B103" s="16">
        <f>'Table 3 SSI'!E100</f>
        <v>61</v>
      </c>
      <c r="C103" s="16">
        <f>'Table 3 SSI'!F100</f>
        <v>949</v>
      </c>
      <c r="D103" s="17">
        <f>'Table 3 SSI'!G100/'Table 3 SSI'!D100*100</f>
        <v>15.346534653465346</v>
      </c>
      <c r="E103" s="17">
        <f>'Table 3 SSI'!H100/'Table 3 SSI'!D100*100</f>
        <v>67.821782178217831</v>
      </c>
      <c r="F103" s="17">
        <f>'Table 3 SSI'!I100/'Table 3 SSI'!D100*100</f>
        <v>16.831683168316832</v>
      </c>
      <c r="G103" s="16">
        <f>'Table 3 SSI'!D100</f>
        <v>1010</v>
      </c>
      <c r="H103" s="17">
        <f>'Table 3 SSI'!J100/'Table 3 SSI'!D100*100</f>
        <v>34.75247524752475</v>
      </c>
      <c r="I103" s="17">
        <f>G103/pop_estimate_2013!B101*100</f>
        <v>3.5512112794908757</v>
      </c>
      <c r="J103" s="17">
        <f>('Table 3 SSI'!D100-'Table 3 SSI'!R100)/'Table 3 SSI'!R100*100</f>
        <v>11.602209944751381</v>
      </c>
      <c r="K103" s="16">
        <f>'Table 3 SSI'!K100</f>
        <v>552</v>
      </c>
      <c r="L103" s="16">
        <f>'Table 4 OASDI'!E100+'Table 4 OASDI'!F100+'Table 4 OASDI'!G100</f>
        <v>4560</v>
      </c>
      <c r="M103" s="16">
        <f>'Table 4 OASDI'!H100+'Table 4 OASDI'!I100</f>
        <v>615</v>
      </c>
      <c r="N103" s="16">
        <f>'Table 4 OASDI'!J100+'Table 4 OASDI'!K100+'Table 4 OASDI'!L100</f>
        <v>1525</v>
      </c>
      <c r="O103" s="16">
        <f>'Table 4 OASDI'!D100</f>
        <v>6700</v>
      </c>
      <c r="P103" s="17">
        <f>('Table 4 OASDI'!M100+'Table 4 OASDI'!N100)/'Table 4 OASDI'!D100*100</f>
        <v>65.074626865671632</v>
      </c>
      <c r="Q103" s="17">
        <f>O103/pop_estimate_2013!B101*100</f>
        <v>23.557540170880067</v>
      </c>
      <c r="R103" s="17">
        <f>('Table 4 OASDI'!D100-'Table 4 OASDI'!W100)/'Table 4 OASDI'!W100*100</f>
        <v>3.1562740569668977</v>
      </c>
      <c r="S103" s="16">
        <f>'Table 5 OASDI'!D100</f>
        <v>7689</v>
      </c>
    </row>
    <row r="104" spans="1:19" x14ac:dyDescent="0.3">
      <c r="A104" t="s">
        <v>96</v>
      </c>
      <c r="B104" s="16">
        <f>'Table 3 SSI'!E101</f>
        <v>26</v>
      </c>
      <c r="C104" s="16">
        <f>'Table 3 SSI'!F101</f>
        <v>258</v>
      </c>
      <c r="D104" s="17">
        <f>'Table 3 SSI'!G101/'Table 3 SSI'!D101*100</f>
        <v>13.380281690140844</v>
      </c>
      <c r="E104" s="17">
        <f>'Table 3 SSI'!H101/'Table 3 SSI'!D101*100</f>
        <v>62.323943661971825</v>
      </c>
      <c r="F104" s="17">
        <f>'Table 3 SSI'!I101/'Table 3 SSI'!D101*100</f>
        <v>24.295774647887324</v>
      </c>
      <c r="G104" s="16">
        <f>'Table 3 SSI'!D101</f>
        <v>284</v>
      </c>
      <c r="H104" s="17">
        <f>'Table 3 SSI'!J101/'Table 3 SSI'!D101*100</f>
        <v>33.450704225352112</v>
      </c>
      <c r="I104" s="17">
        <f>G104/pop_estimate_2013!B102*100</f>
        <v>3.2416390822965413</v>
      </c>
      <c r="J104" s="17">
        <f>('Table 3 SSI'!D101-'Table 3 SSI'!R101)/'Table 3 SSI'!R101*100</f>
        <v>-6.5789473684210522</v>
      </c>
      <c r="K104" s="16">
        <f>'Table 3 SSI'!K101</f>
        <v>144</v>
      </c>
      <c r="L104" s="16">
        <f>'Table 4 OASDI'!E101+'Table 4 OASDI'!F101+'Table 4 OASDI'!G101</f>
        <v>1085</v>
      </c>
      <c r="M104" s="16">
        <f>'Table 4 OASDI'!H101+'Table 4 OASDI'!I101</f>
        <v>195</v>
      </c>
      <c r="N104" s="16">
        <f>'Table 4 OASDI'!J101+'Table 4 OASDI'!K101+'Table 4 OASDI'!L101</f>
        <v>475</v>
      </c>
      <c r="O104" s="16">
        <f>'Table 4 OASDI'!D101</f>
        <v>1755</v>
      </c>
      <c r="P104" s="17">
        <f>('Table 4 OASDI'!M101+'Table 4 OASDI'!N101)/'Table 4 OASDI'!D101*100</f>
        <v>61.53846153846154</v>
      </c>
      <c r="Q104" s="17">
        <f>O104/pop_estimate_2013!B102*100</f>
        <v>20.031959821938138</v>
      </c>
      <c r="R104" s="17">
        <f>('Table 4 OASDI'!D101-'Table 4 OASDI'!W101)/'Table 4 OASDI'!W101*100</f>
        <v>-1.9553072625698324</v>
      </c>
      <c r="S104" s="16">
        <f>'Table 5 OASDI'!D101</f>
        <v>1868</v>
      </c>
    </row>
    <row r="105" spans="1:19" x14ac:dyDescent="0.3">
      <c r="A105" t="s">
        <v>97</v>
      </c>
      <c r="B105" s="16">
        <f>'Table 3 SSI'!E102</f>
        <v>63</v>
      </c>
      <c r="C105" s="16">
        <f>'Table 3 SSI'!F102</f>
        <v>907</v>
      </c>
      <c r="D105" s="17">
        <f>'Table 3 SSI'!G102/'Table 3 SSI'!D102*100</f>
        <v>14.123711340206185</v>
      </c>
      <c r="E105" s="17">
        <f>'Table 3 SSI'!H102/'Table 3 SSI'!D102*100</f>
        <v>64.536082474226802</v>
      </c>
      <c r="F105" s="17">
        <f>'Table 3 SSI'!I102/'Table 3 SSI'!D102*100</f>
        <v>21.340206185567009</v>
      </c>
      <c r="G105" s="16">
        <f>'Table 3 SSI'!D102</f>
        <v>970</v>
      </c>
      <c r="H105" s="17">
        <f>'Table 3 SSI'!J102/'Table 3 SSI'!D102*100</f>
        <v>37.731958762886599</v>
      </c>
      <c r="I105" s="17">
        <f>G105/pop_estimate_2013!B103*100</f>
        <v>4.5032497678737231</v>
      </c>
      <c r="J105" s="17">
        <f>('Table 3 SSI'!D102-'Table 3 SSI'!R102)/'Table 3 SSI'!R102*100</f>
        <v>-0.10298661174047373</v>
      </c>
      <c r="K105" s="16">
        <f>'Table 3 SSI'!K102</f>
        <v>529</v>
      </c>
      <c r="L105" s="16">
        <f>'Table 4 OASDI'!E102+'Table 4 OASDI'!F102+'Table 4 OASDI'!G102</f>
        <v>3275</v>
      </c>
      <c r="M105" s="16">
        <f>'Table 4 OASDI'!H102+'Table 4 OASDI'!I102</f>
        <v>605</v>
      </c>
      <c r="N105" s="16">
        <f>'Table 4 OASDI'!J102+'Table 4 OASDI'!K102+'Table 4 OASDI'!L102</f>
        <v>1090</v>
      </c>
      <c r="O105" s="16">
        <f>'Table 4 OASDI'!D102</f>
        <v>4970</v>
      </c>
      <c r="P105" s="17">
        <f>('Table 4 OASDI'!M102+'Table 4 OASDI'!N102)/'Table 4 OASDI'!D102*100</f>
        <v>65.794768611670023</v>
      </c>
      <c r="Q105" s="17">
        <f>O105/pop_estimate_2013!B103*100</f>
        <v>23.073351903435469</v>
      </c>
      <c r="R105" s="17">
        <f>('Table 4 OASDI'!D102-'Table 4 OASDI'!W102)/'Table 4 OASDI'!W102*100</f>
        <v>-1.0945273631840797</v>
      </c>
      <c r="S105" s="16">
        <f>'Table 5 OASDI'!D102</f>
        <v>5484</v>
      </c>
    </row>
    <row r="106" spans="1:19" x14ac:dyDescent="0.3">
      <c r="A106" t="s">
        <v>98</v>
      </c>
      <c r="B106" s="16">
        <f>'Table 3 SSI'!E103</f>
        <v>44</v>
      </c>
      <c r="C106" s="16">
        <f>'Table 3 SSI'!F103</f>
        <v>369</v>
      </c>
      <c r="D106" s="17">
        <f>'Table 3 SSI'!G103/'Table 3 SSI'!D103*100</f>
        <v>8.4745762711864394</v>
      </c>
      <c r="E106" s="17">
        <f>'Table 3 SSI'!H103/'Table 3 SSI'!D103*100</f>
        <v>66.585956416464882</v>
      </c>
      <c r="F106" s="17">
        <f>'Table 3 SSI'!I103/'Table 3 SSI'!D103*100</f>
        <v>24.939467312348668</v>
      </c>
      <c r="G106" s="16">
        <f>'Table 3 SSI'!D103</f>
        <v>413</v>
      </c>
      <c r="H106" s="17">
        <f>'Table 3 SSI'!J103/'Table 3 SSI'!D103*100</f>
        <v>43.583535108958834</v>
      </c>
      <c r="I106" s="17">
        <f>G106/pop_estimate_2013!B104*100</f>
        <v>2.9565466389863269</v>
      </c>
      <c r="J106" s="17">
        <f>('Table 3 SSI'!D103-'Table 3 SSI'!R103)/'Table 3 SSI'!R103*100</f>
        <v>-3.5046728971962615</v>
      </c>
      <c r="K106" s="16">
        <f>'Table 3 SSI'!K103</f>
        <v>207</v>
      </c>
      <c r="L106" s="16">
        <f>'Table 4 OASDI'!E103+'Table 4 OASDI'!F103+'Table 4 OASDI'!G103</f>
        <v>2230</v>
      </c>
      <c r="M106" s="16">
        <f>'Table 4 OASDI'!H103+'Table 4 OASDI'!I103</f>
        <v>275</v>
      </c>
      <c r="N106" s="16">
        <f>'Table 4 OASDI'!J103+'Table 4 OASDI'!K103+'Table 4 OASDI'!L103</f>
        <v>620</v>
      </c>
      <c r="O106" s="16">
        <f>'Table 4 OASDI'!D103</f>
        <v>3125</v>
      </c>
      <c r="P106" s="17">
        <f>('Table 4 OASDI'!M103+'Table 4 OASDI'!N103)/'Table 4 OASDI'!D103*100</f>
        <v>69.12</v>
      </c>
      <c r="Q106" s="17">
        <f>O106/pop_estimate_2013!B104*100</f>
        <v>22.370964278044241</v>
      </c>
      <c r="R106" s="17">
        <f>('Table 4 OASDI'!D103-'Table 4 OASDI'!W103)/'Table 4 OASDI'!W103*100</f>
        <v>1.957585644371941</v>
      </c>
      <c r="S106" s="16">
        <f>'Table 5 OASDI'!D103</f>
        <v>3662</v>
      </c>
    </row>
    <row r="107" spans="1:19" x14ac:dyDescent="0.3">
      <c r="A107" t="s">
        <v>99</v>
      </c>
      <c r="B107" s="16">
        <f>'Table 3 SSI'!E104</f>
        <v>82</v>
      </c>
      <c r="C107" s="16">
        <f>'Table 3 SSI'!F104</f>
        <v>838</v>
      </c>
      <c r="D107" s="17">
        <f>'Table 3 SSI'!G104/'Table 3 SSI'!D104*100</f>
        <v>13.913043478260869</v>
      </c>
      <c r="E107" s="17">
        <f>'Table 3 SSI'!H104/'Table 3 SSI'!D104*100</f>
        <v>61.413043478260867</v>
      </c>
      <c r="F107" s="17">
        <f>'Table 3 SSI'!I104/'Table 3 SSI'!D104*100</f>
        <v>24.673913043478262</v>
      </c>
      <c r="G107" s="16">
        <f>'Table 3 SSI'!D104</f>
        <v>920</v>
      </c>
      <c r="H107" s="17">
        <f>'Table 3 SSI'!J104/'Table 3 SSI'!D104*100</f>
        <v>37.065217391304351</v>
      </c>
      <c r="I107" s="17">
        <f>G107/pop_estimate_2013!B105*100</f>
        <v>4.3416705993393112</v>
      </c>
      <c r="J107" s="17">
        <f>('Table 3 SSI'!D104-'Table 3 SSI'!R104)/'Table 3 SSI'!R104*100</f>
        <v>-12.464319695528069</v>
      </c>
      <c r="K107" s="16">
        <f>'Table 3 SSI'!K104</f>
        <v>469</v>
      </c>
      <c r="L107" s="16">
        <f>'Table 4 OASDI'!E104+'Table 4 OASDI'!F104+'Table 4 OASDI'!G104</f>
        <v>3555</v>
      </c>
      <c r="M107" s="16">
        <f>'Table 4 OASDI'!H104+'Table 4 OASDI'!I104</f>
        <v>520</v>
      </c>
      <c r="N107" s="16">
        <f>'Table 4 OASDI'!J104+'Table 4 OASDI'!K104+'Table 4 OASDI'!L104</f>
        <v>1220</v>
      </c>
      <c r="O107" s="16">
        <f>'Table 4 OASDI'!D104</f>
        <v>5295</v>
      </c>
      <c r="P107" s="17">
        <f>('Table 4 OASDI'!M104+'Table 4 OASDI'!N104)/'Table 4 OASDI'!D104*100</f>
        <v>66.100094428706328</v>
      </c>
      <c r="Q107" s="17">
        <f>O107/pop_estimate_2013!B105*100</f>
        <v>24.988201982067011</v>
      </c>
      <c r="R107" s="17">
        <f>('Table 4 OASDI'!D104-'Table 4 OASDI'!W104)/'Table 4 OASDI'!W104*100</f>
        <v>-5.3619302949061662</v>
      </c>
      <c r="S107" s="16">
        <f>'Table 5 OASDI'!D104</f>
        <v>5935</v>
      </c>
    </row>
    <row r="108" spans="1:19" x14ac:dyDescent="0.3">
      <c r="A108" t="s">
        <v>100</v>
      </c>
      <c r="B108" s="16">
        <f>'Table 3 SSI'!E105</f>
        <v>28</v>
      </c>
      <c r="C108" s="16">
        <f>'Table 3 SSI'!F105</f>
        <v>282</v>
      </c>
      <c r="D108" s="17">
        <f>'Table 3 SSI'!G105/'Table 3 SSI'!D105*100</f>
        <v>10</v>
      </c>
      <c r="E108" s="17">
        <f>'Table 3 SSI'!H105/'Table 3 SSI'!D105*100</f>
        <v>68.387096774193552</v>
      </c>
      <c r="F108" s="17">
        <f>'Table 3 SSI'!I105/'Table 3 SSI'!D105*100</f>
        <v>21.612903225806452</v>
      </c>
      <c r="G108" s="16">
        <f>'Table 3 SSI'!D105</f>
        <v>310</v>
      </c>
      <c r="H108" s="17">
        <f>'Table 3 SSI'!J105/'Table 3 SSI'!D105*100</f>
        <v>33.225806451612904</v>
      </c>
      <c r="I108" s="17">
        <f>G108/pop_estimate_2013!B106*100</f>
        <v>5.2955244277417153</v>
      </c>
      <c r="J108" s="17">
        <f>('Table 3 SSI'!D105-'Table 3 SSI'!R105)/'Table 3 SSI'!R105*100</f>
        <v>-1.89873417721519</v>
      </c>
      <c r="K108" s="16">
        <f>'Table 3 SSI'!K105</f>
        <v>161</v>
      </c>
      <c r="L108" s="16">
        <f>'Table 4 OASDI'!E105+'Table 4 OASDI'!F105+'Table 4 OASDI'!G105</f>
        <v>960</v>
      </c>
      <c r="M108" s="16">
        <f>'Table 4 OASDI'!H105+'Table 4 OASDI'!I105</f>
        <v>185</v>
      </c>
      <c r="N108" s="16">
        <f>'Table 4 OASDI'!J105+'Table 4 OASDI'!K105+'Table 4 OASDI'!L105</f>
        <v>305</v>
      </c>
      <c r="O108" s="16">
        <f>'Table 4 OASDI'!D105</f>
        <v>1450</v>
      </c>
      <c r="P108" s="17">
        <f>('Table 4 OASDI'!M105+'Table 4 OASDI'!N105)/'Table 4 OASDI'!D105*100</f>
        <v>68.965517241379317</v>
      </c>
      <c r="Q108" s="17">
        <f>O108/pop_estimate_2013!B106*100</f>
        <v>24.76938845234028</v>
      </c>
      <c r="R108" s="17">
        <f>('Table 4 OASDI'!D105-'Table 4 OASDI'!W105)/'Table 4 OASDI'!W105*100</f>
        <v>-9.375</v>
      </c>
      <c r="S108" s="16">
        <f>'Table 5 OASDI'!D105</f>
        <v>1572</v>
      </c>
    </row>
    <row r="109" spans="1:19" x14ac:dyDescent="0.3">
      <c r="A109" t="s">
        <v>101</v>
      </c>
      <c r="B109" s="16">
        <f>'Table 3 SSI'!E106</f>
        <v>94</v>
      </c>
      <c r="C109" s="16">
        <f>'Table 3 SSI'!F106</f>
        <v>997</v>
      </c>
      <c r="D109" s="17">
        <f>'Table 3 SSI'!G106/'Table 3 SSI'!D106*100</f>
        <v>18.331805682859763</v>
      </c>
      <c r="E109" s="17">
        <f>'Table 3 SSI'!H106/'Table 3 SSI'!D106*100</f>
        <v>58.75343721356554</v>
      </c>
      <c r="F109" s="17">
        <f>'Table 3 SSI'!I106/'Table 3 SSI'!D106*100</f>
        <v>22.914757103574701</v>
      </c>
      <c r="G109" s="16">
        <f>'Table 3 SSI'!D106</f>
        <v>1091</v>
      </c>
      <c r="H109" s="17">
        <f>'Table 3 SSI'!J106/'Table 3 SSI'!D106*100</f>
        <v>37.94683776351971</v>
      </c>
      <c r="I109" s="17">
        <f>G109/pop_estimate_2013!B107*100</f>
        <v>4.8329937095773898</v>
      </c>
      <c r="J109" s="17">
        <f>('Table 3 SSI'!D106-'Table 3 SSI'!R106)/'Table 3 SSI'!R106*100</f>
        <v>-12.859424920127797</v>
      </c>
      <c r="K109" s="16">
        <f>'Table 3 SSI'!K106</f>
        <v>586</v>
      </c>
      <c r="L109" s="16">
        <f>'Table 4 OASDI'!E106+'Table 4 OASDI'!F106+'Table 4 OASDI'!G106</f>
        <v>3155</v>
      </c>
      <c r="M109" s="16">
        <f>'Table 4 OASDI'!H106+'Table 4 OASDI'!I106</f>
        <v>560</v>
      </c>
      <c r="N109" s="16">
        <f>'Table 4 OASDI'!J106+'Table 4 OASDI'!K106+'Table 4 OASDI'!L106</f>
        <v>1095</v>
      </c>
      <c r="O109" s="16">
        <f>'Table 4 OASDI'!D106</f>
        <v>4810</v>
      </c>
      <c r="P109" s="17">
        <f>('Table 4 OASDI'!M106+'Table 4 OASDI'!N106)/'Table 4 OASDI'!D106*100</f>
        <v>65.904365904365903</v>
      </c>
      <c r="Q109" s="17">
        <f>O109/pop_estimate_2013!B107*100</f>
        <v>21.307699122884735</v>
      </c>
      <c r="R109" s="17">
        <f>('Table 4 OASDI'!D106-'Table 4 OASDI'!W106)/'Table 4 OASDI'!W106*100</f>
        <v>-3.6072144288577155</v>
      </c>
      <c r="S109" s="16">
        <f>'Table 5 OASDI'!D106</f>
        <v>5077</v>
      </c>
    </row>
    <row r="110" spans="1:19" x14ac:dyDescent="0.3">
      <c r="A110" t="s">
        <v>102</v>
      </c>
      <c r="B110" s="16">
        <f>'Table 3 SSI'!E107</f>
        <v>39</v>
      </c>
      <c r="C110" s="16">
        <f>'Table 3 SSI'!F107</f>
        <v>497</v>
      </c>
      <c r="D110" s="17">
        <f>'Table 3 SSI'!G107/'Table 3 SSI'!D107*100</f>
        <v>14.925373134328357</v>
      </c>
      <c r="E110" s="17">
        <f>'Table 3 SSI'!H107/'Table 3 SSI'!D107*100</f>
        <v>66.604477611940297</v>
      </c>
      <c r="F110" s="17">
        <f>'Table 3 SSI'!I107/'Table 3 SSI'!D107*100</f>
        <v>18.470149253731343</v>
      </c>
      <c r="G110" s="16">
        <f>'Table 3 SSI'!D107</f>
        <v>536</v>
      </c>
      <c r="H110" s="17">
        <f>'Table 3 SSI'!J107/'Table 3 SSI'!D107*100</f>
        <v>38.992537313432834</v>
      </c>
      <c r="I110" s="17">
        <f>G110/pop_estimate_2013!B108*100</f>
        <v>1.9776408515662474</v>
      </c>
      <c r="J110" s="17">
        <f>('Table 3 SSI'!D107-'Table 3 SSI'!R107)/'Table 3 SSI'!R107*100</f>
        <v>-1.8315018315018317</v>
      </c>
      <c r="K110" s="16">
        <f>'Table 3 SSI'!K107</f>
        <v>267</v>
      </c>
      <c r="L110" s="16">
        <f>'Table 4 OASDI'!E107+'Table 4 OASDI'!F107+'Table 4 OASDI'!G107</f>
        <v>4185</v>
      </c>
      <c r="M110" s="16">
        <f>'Table 4 OASDI'!H107+'Table 4 OASDI'!I107</f>
        <v>515</v>
      </c>
      <c r="N110" s="16">
        <f>'Table 4 OASDI'!J107+'Table 4 OASDI'!K107+'Table 4 OASDI'!L107</f>
        <v>1310</v>
      </c>
      <c r="O110" s="16">
        <f>'Table 4 OASDI'!D107</f>
        <v>6010</v>
      </c>
      <c r="P110" s="17">
        <f>('Table 4 OASDI'!M107+'Table 4 OASDI'!N107)/'Table 4 OASDI'!D107*100</f>
        <v>66.971713810316132</v>
      </c>
      <c r="Q110" s="17">
        <f>O110/pop_estimate_2013!B108*100</f>
        <v>22.174667011031989</v>
      </c>
      <c r="R110" s="17">
        <f>('Table 4 OASDI'!D107-'Table 4 OASDI'!W107)/'Table 4 OASDI'!W107*100</f>
        <v>3.6206896551724141</v>
      </c>
      <c r="S110" s="16">
        <f>'Table 5 OASDI'!D107</f>
        <v>7425</v>
      </c>
    </row>
    <row r="111" spans="1:19" x14ac:dyDescent="0.3">
      <c r="A111" t="s">
        <v>103</v>
      </c>
      <c r="B111" s="16">
        <f>'Table 3 SSI'!E108</f>
        <v>25</v>
      </c>
      <c r="C111" s="16">
        <f>'Table 3 SSI'!F108</f>
        <v>314</v>
      </c>
      <c r="D111" s="17">
        <f>'Table 3 SSI'!G108/'Table 3 SSI'!D108*100</f>
        <v>11.799410029498524</v>
      </c>
      <c r="E111" s="17">
        <f>'Table 3 SSI'!H108/'Table 3 SSI'!D108*100</f>
        <v>65.191740412979343</v>
      </c>
      <c r="F111" s="17">
        <f>'Table 3 SSI'!I108/'Table 3 SSI'!D108*100</f>
        <v>23.008849557522122</v>
      </c>
      <c r="G111" s="16">
        <f>'Table 3 SSI'!D108</f>
        <v>339</v>
      </c>
      <c r="H111" s="17">
        <f>'Table 3 SSI'!J108/'Table 3 SSI'!D108*100</f>
        <v>45.132743362831853</v>
      </c>
      <c r="I111" s="17">
        <f>G111/pop_estimate_2013!B109*100</f>
        <v>3.7872863367221536</v>
      </c>
      <c r="J111" s="17">
        <f>('Table 3 SSI'!D108-'Table 3 SSI'!R108)/'Table 3 SSI'!R108*100</f>
        <v>32.421875</v>
      </c>
      <c r="K111" s="16">
        <f>'Table 3 SSI'!K108</f>
        <v>161</v>
      </c>
      <c r="L111" s="16">
        <f>'Table 4 OASDI'!E108+'Table 4 OASDI'!F108+'Table 4 OASDI'!G108</f>
        <v>1240</v>
      </c>
      <c r="M111" s="16">
        <f>'Table 4 OASDI'!H108+'Table 4 OASDI'!I108</f>
        <v>210</v>
      </c>
      <c r="N111" s="16">
        <f>'Table 4 OASDI'!J108+'Table 4 OASDI'!K108+'Table 4 OASDI'!L108</f>
        <v>490</v>
      </c>
      <c r="O111" s="16">
        <f>'Table 4 OASDI'!D108</f>
        <v>1940</v>
      </c>
      <c r="P111" s="17">
        <f>('Table 4 OASDI'!M108+'Table 4 OASDI'!N108)/'Table 4 OASDI'!D108*100</f>
        <v>63.402061855670098</v>
      </c>
      <c r="Q111" s="17">
        <f>O111/pop_estimate_2013!B109*100</f>
        <v>21.673556027259526</v>
      </c>
      <c r="R111" s="17">
        <f>('Table 4 OASDI'!D108-'Table 4 OASDI'!W108)/'Table 4 OASDI'!W108*100</f>
        <v>14.792899408284024</v>
      </c>
      <c r="S111" s="16">
        <f>'Table 5 OASDI'!D108</f>
        <v>2088</v>
      </c>
    </row>
    <row r="112" spans="1:19" x14ac:dyDescent="0.3">
      <c r="A112" t="s">
        <v>104</v>
      </c>
      <c r="B112" s="16">
        <f>'Table 3 SSI'!E109</f>
        <v>41</v>
      </c>
      <c r="C112" s="16">
        <f>'Table 3 SSI'!F109</f>
        <v>392</v>
      </c>
      <c r="D112" s="17">
        <f>'Table 3 SSI'!G109/'Table 3 SSI'!D109*100</f>
        <v>15.242494226327944</v>
      </c>
      <c r="E112" s="17">
        <f>'Table 3 SSI'!H109/'Table 3 SSI'!D109*100</f>
        <v>63.741339491916861</v>
      </c>
      <c r="F112" s="17">
        <f>'Table 3 SSI'!I109/'Table 3 SSI'!D109*100</f>
        <v>21.016166281755197</v>
      </c>
      <c r="G112" s="16">
        <f>'Table 3 SSI'!D109</f>
        <v>433</v>
      </c>
      <c r="H112" s="17">
        <f>'Table 3 SSI'!J109/'Table 3 SSI'!D109*100</f>
        <v>39.260969976905315</v>
      </c>
      <c r="I112" s="17">
        <f>G112/pop_estimate_2013!B110*100</f>
        <v>2.3994236950016621</v>
      </c>
      <c r="J112" s="17">
        <f>('Table 3 SSI'!D109-'Table 3 SSI'!R109)/'Table 3 SSI'!R109*100</f>
        <v>1.8823529411764703</v>
      </c>
      <c r="K112" s="16">
        <f>'Table 3 SSI'!K109</f>
        <v>251</v>
      </c>
      <c r="L112" s="16">
        <f>'Table 4 OASDI'!E109+'Table 4 OASDI'!F109+'Table 4 OASDI'!G109</f>
        <v>3335</v>
      </c>
      <c r="M112" s="16">
        <f>'Table 4 OASDI'!H109+'Table 4 OASDI'!I109</f>
        <v>380</v>
      </c>
      <c r="N112" s="16">
        <f>'Table 4 OASDI'!J109+'Table 4 OASDI'!K109+'Table 4 OASDI'!L109</f>
        <v>810</v>
      </c>
      <c r="O112" s="16">
        <f>'Table 4 OASDI'!D109</f>
        <v>4525</v>
      </c>
      <c r="P112" s="17">
        <f>('Table 4 OASDI'!M109+'Table 4 OASDI'!N109)/'Table 4 OASDI'!D109*100</f>
        <v>71.160220994475139</v>
      </c>
      <c r="Q112" s="17">
        <f>O112/pop_estimate_2013!B110*100</f>
        <v>25.074808821899591</v>
      </c>
      <c r="R112" s="17">
        <f>('Table 4 OASDI'!D109-'Table 4 OASDI'!W109)/'Table 4 OASDI'!W109*100</f>
        <v>4.2626728110599084</v>
      </c>
      <c r="S112" s="16">
        <f>'Table 5 OASDI'!D109</f>
        <v>5548</v>
      </c>
    </row>
    <row r="113" spans="1:19" x14ac:dyDescent="0.3">
      <c r="A113" t="s">
        <v>105</v>
      </c>
      <c r="B113" s="16">
        <f>'Table 3 SSI'!E110</f>
        <v>69</v>
      </c>
      <c r="C113" s="16">
        <f>'Table 3 SSI'!F110</f>
        <v>1098</v>
      </c>
      <c r="D113" s="17">
        <f>'Table 3 SSI'!G110/'Table 3 SSI'!D110*100</f>
        <v>13.53898886032562</v>
      </c>
      <c r="E113" s="17">
        <f>'Table 3 SSI'!H110/'Table 3 SSI'!D110*100</f>
        <v>69.151670951156802</v>
      </c>
      <c r="F113" s="17">
        <f>'Table 3 SSI'!I110/'Table 3 SSI'!D110*100</f>
        <v>17.309340188517567</v>
      </c>
      <c r="G113" s="16">
        <f>'Table 3 SSI'!D110</f>
        <v>1167</v>
      </c>
      <c r="H113" s="17">
        <f>'Table 3 SSI'!J110/'Table 3 SSI'!D110*100</f>
        <v>35.646958011996574</v>
      </c>
      <c r="I113" s="17">
        <f>G113/pop_estimate_2013!B111*100</f>
        <v>2.9495766460255273</v>
      </c>
      <c r="J113" s="17">
        <f>('Table 3 SSI'!D110-'Table 3 SSI'!R110)/'Table 3 SSI'!R110*100</f>
        <v>-1.1854360711261642</v>
      </c>
      <c r="K113" s="16">
        <f>'Table 3 SSI'!K110</f>
        <v>652</v>
      </c>
      <c r="L113" s="16">
        <f>'Table 4 OASDI'!E110+'Table 4 OASDI'!F110+'Table 4 OASDI'!G110</f>
        <v>4965</v>
      </c>
      <c r="M113" s="16">
        <f>'Table 4 OASDI'!H110+'Table 4 OASDI'!I110</f>
        <v>845</v>
      </c>
      <c r="N113" s="16">
        <f>'Table 4 OASDI'!J110+'Table 4 OASDI'!K110+'Table 4 OASDI'!L110</f>
        <v>2435</v>
      </c>
      <c r="O113" s="16">
        <f>'Table 4 OASDI'!D110</f>
        <v>8245</v>
      </c>
      <c r="P113" s="17">
        <f>('Table 4 OASDI'!M110+'Table 4 OASDI'!N110)/'Table 4 OASDI'!D110*100</f>
        <v>59.429957550030323</v>
      </c>
      <c r="Q113" s="17">
        <f>O113/pop_estimate_2013!B111*100</f>
        <v>20.839125489700493</v>
      </c>
      <c r="R113" s="17">
        <f>('Table 4 OASDI'!D110-'Table 4 OASDI'!W110)/'Table 4 OASDI'!W110*100</f>
        <v>-1.434548714883443</v>
      </c>
      <c r="S113" s="16">
        <f>'Table 5 OASDI'!D110</f>
        <v>9195</v>
      </c>
    </row>
    <row r="114" spans="1:19" x14ac:dyDescent="0.3">
      <c r="A114" t="s">
        <v>106</v>
      </c>
      <c r="B114" s="16">
        <f>'Table 3 SSI'!E111</f>
        <v>467</v>
      </c>
      <c r="C114" s="16">
        <f>'Table 3 SSI'!F111</f>
        <v>7010</v>
      </c>
      <c r="D114" s="17">
        <f>'Table 3 SSI'!G111/'Table 3 SSI'!D111*100</f>
        <v>18.2024876287281</v>
      </c>
      <c r="E114" s="17">
        <f>'Table 3 SSI'!H111/'Table 3 SSI'!D111*100</f>
        <v>64.691721278587664</v>
      </c>
      <c r="F114" s="17">
        <f>'Table 3 SSI'!I111/'Table 3 SSI'!D111*100</f>
        <v>17.105791092684232</v>
      </c>
      <c r="G114" s="16">
        <f>'Table 3 SSI'!D111</f>
        <v>7477</v>
      </c>
      <c r="H114" s="17">
        <f>'Table 3 SSI'!J111/'Table 3 SSI'!D111*100</f>
        <v>32.05831215728233</v>
      </c>
      <c r="I114" s="17">
        <f>G114/pop_estimate_2013!B112*100</f>
        <v>3.7277082845163254</v>
      </c>
      <c r="J114" s="17">
        <f>('Table 3 SSI'!D111-'Table 3 SSI'!R111)/'Table 3 SSI'!R111*100</f>
        <v>1.7417335691930875</v>
      </c>
      <c r="K114" s="16">
        <f>'Table 3 SSI'!K111</f>
        <v>4253</v>
      </c>
      <c r="L114" s="16">
        <f>'Table 4 OASDI'!E111+'Table 4 OASDI'!F111+'Table 4 OASDI'!G111</f>
        <v>22980</v>
      </c>
      <c r="M114" s="16">
        <f>'Table 4 OASDI'!H111+'Table 4 OASDI'!I111</f>
        <v>4675</v>
      </c>
      <c r="N114" s="16">
        <f>'Table 4 OASDI'!J111+'Table 4 OASDI'!K111+'Table 4 OASDI'!L111</f>
        <v>9350</v>
      </c>
      <c r="O114" s="16">
        <f>'Table 4 OASDI'!D111</f>
        <v>37005</v>
      </c>
      <c r="P114" s="17">
        <f>('Table 4 OASDI'!M111+'Table 4 OASDI'!N111)/'Table 4 OASDI'!D111*100</f>
        <v>63.086069450074312</v>
      </c>
      <c r="Q114" s="17">
        <f>O114/pop_estimate_2013!B112*100</f>
        <v>18.44908988478355</v>
      </c>
      <c r="R114" s="17">
        <f>('Table 4 OASDI'!D111-'Table 4 OASDI'!W111)/'Table 4 OASDI'!W111*100</f>
        <v>3.1642040702536942</v>
      </c>
      <c r="S114" s="16">
        <f>'Table 5 OASDI'!D111</f>
        <v>41685</v>
      </c>
    </row>
    <row r="115" spans="1:19" x14ac:dyDescent="0.3">
      <c r="A115" t="s">
        <v>107</v>
      </c>
      <c r="B115" s="16">
        <f>'Table 3 SSI'!E112</f>
        <v>208</v>
      </c>
      <c r="C115" s="16">
        <f>'Table 3 SSI'!F112</f>
        <v>2816</v>
      </c>
      <c r="D115" s="17">
        <f>'Table 3 SSI'!G112/'Table 3 SSI'!D112*100</f>
        <v>22.056878306878307</v>
      </c>
      <c r="E115" s="17">
        <f>'Table 3 SSI'!H112/'Table 3 SSI'!D112*100</f>
        <v>62.731481481481474</v>
      </c>
      <c r="F115" s="17">
        <f>'Table 3 SSI'!I112/'Table 3 SSI'!D112*100</f>
        <v>15.211640211640212</v>
      </c>
      <c r="G115" s="16">
        <f>'Table 3 SSI'!D112</f>
        <v>3024</v>
      </c>
      <c r="H115" s="17">
        <f>'Table 3 SSI'!J112/'Table 3 SSI'!D112*100</f>
        <v>27.083333333333332</v>
      </c>
      <c r="I115" s="17">
        <f>G115/pop_estimate_2013!B113*100</f>
        <v>2.8670844671148066</v>
      </c>
      <c r="J115" s="17">
        <f>('Table 3 SSI'!D112-'Table 3 SSI'!R112)/'Table 3 SSI'!R112*100</f>
        <v>6.5914698625308423</v>
      </c>
      <c r="K115" s="16">
        <f>'Table 3 SSI'!K112</f>
        <v>1765</v>
      </c>
      <c r="L115" s="16">
        <f>'Table 4 OASDI'!E112+'Table 4 OASDI'!F112+'Table 4 OASDI'!G112</f>
        <v>12325</v>
      </c>
      <c r="M115" s="16">
        <f>'Table 4 OASDI'!H112+'Table 4 OASDI'!I112</f>
        <v>2000</v>
      </c>
      <c r="N115" s="16">
        <f>'Table 4 OASDI'!J112+'Table 4 OASDI'!K112+'Table 4 OASDI'!L112</f>
        <v>4490</v>
      </c>
      <c r="O115" s="16">
        <f>'Table 4 OASDI'!D112</f>
        <v>18815</v>
      </c>
      <c r="P115" s="17">
        <f>('Table 4 OASDI'!M112+'Table 4 OASDI'!N112)/'Table 4 OASDI'!D112*100</f>
        <v>63.433430773319152</v>
      </c>
      <c r="Q115" s="17">
        <f>O115/pop_estimate_2013!B113*100</f>
        <v>17.83868857432708</v>
      </c>
      <c r="R115" s="17">
        <f>('Table 4 OASDI'!D112-'Table 4 OASDI'!W112)/'Table 4 OASDI'!W112*100</f>
        <v>3.6924772664645911</v>
      </c>
      <c r="S115" s="16">
        <f>'Table 5 OASDI'!D112</f>
        <v>22539</v>
      </c>
    </row>
    <row r="116" spans="1:19" x14ac:dyDescent="0.3">
      <c r="A116" t="s">
        <v>108</v>
      </c>
      <c r="B116" s="16">
        <f>'Table 3 SSI'!E113</f>
        <v>34</v>
      </c>
      <c r="C116" s="16">
        <f>'Table 3 SSI'!F113</f>
        <v>334</v>
      </c>
      <c r="D116" s="17">
        <f>'Table 3 SSI'!G113/'Table 3 SSI'!D113*100</f>
        <v>15.217391304347828</v>
      </c>
      <c r="E116" s="17">
        <f>'Table 3 SSI'!H113/'Table 3 SSI'!D113*100</f>
        <v>65.489130434782609</v>
      </c>
      <c r="F116" s="17">
        <f>'Table 3 SSI'!I113/'Table 3 SSI'!D113*100</f>
        <v>19.293478260869566</v>
      </c>
      <c r="G116" s="16">
        <f>'Table 3 SSI'!D113</f>
        <v>368</v>
      </c>
      <c r="H116" s="17">
        <f>'Table 3 SSI'!J113/'Table 3 SSI'!D113*100</f>
        <v>39.945652173913047</v>
      </c>
      <c r="I116" s="17">
        <f>G116/pop_estimate_2013!B114*100</f>
        <v>1.0232170165438621</v>
      </c>
      <c r="J116" s="17">
        <f>('Table 3 SSI'!D113-'Table 3 SSI'!R113)/'Table 3 SSI'!R113*100</f>
        <v>-0.54054054054054057</v>
      </c>
      <c r="K116" s="16">
        <f>'Table 3 SSI'!K113</f>
        <v>194</v>
      </c>
      <c r="L116" s="16">
        <f>'Table 4 OASDI'!E113+'Table 4 OASDI'!F113+'Table 4 OASDI'!G113</f>
        <v>4925</v>
      </c>
      <c r="M116" s="16">
        <f>'Table 4 OASDI'!H113+'Table 4 OASDI'!I113</f>
        <v>555</v>
      </c>
      <c r="N116" s="16">
        <f>'Table 4 OASDI'!J113+'Table 4 OASDI'!K113+'Table 4 OASDI'!L113</f>
        <v>760</v>
      </c>
      <c r="O116" s="16">
        <f>'Table 4 OASDI'!D113</f>
        <v>6240</v>
      </c>
      <c r="P116" s="17">
        <f>('Table 4 OASDI'!M113+'Table 4 OASDI'!N113)/'Table 4 OASDI'!D113*100</f>
        <v>75.801282051282044</v>
      </c>
      <c r="Q116" s="17">
        <f>O116/pop_estimate_2013!B114*100</f>
        <v>17.350201584874185</v>
      </c>
      <c r="R116" s="17">
        <f>('Table 4 OASDI'!D113-'Table 4 OASDI'!W113)/'Table 4 OASDI'!W113*100</f>
        <v>4.2606516290726812</v>
      </c>
      <c r="S116" s="16">
        <f>'Table 5 OASDI'!D113</f>
        <v>8269</v>
      </c>
    </row>
    <row r="117" spans="1:19" x14ac:dyDescent="0.3">
      <c r="A117" t="s">
        <v>109</v>
      </c>
      <c r="B117" s="16">
        <f>'Table 3 SSI'!E114</f>
        <v>23</v>
      </c>
      <c r="C117" s="16">
        <f>'Table 3 SSI'!F114</f>
        <v>270</v>
      </c>
      <c r="D117" s="17">
        <f>'Table 3 SSI'!G114/'Table 3 SSI'!D114*100</f>
        <v>11.945392491467576</v>
      </c>
      <c r="E117" s="17">
        <f>'Table 3 SSI'!H114/'Table 3 SSI'!D114*100</f>
        <v>65.529010238907844</v>
      </c>
      <c r="F117" s="17">
        <f>'Table 3 SSI'!I114/'Table 3 SSI'!D114*100</f>
        <v>22.525597269624573</v>
      </c>
      <c r="G117" s="16">
        <f>'Table 3 SSI'!D114</f>
        <v>293</v>
      </c>
      <c r="H117" s="17">
        <f>'Table 3 SSI'!J114/'Table 3 SSI'!D114*100</f>
        <v>38.225255972696246</v>
      </c>
      <c r="I117" s="17">
        <f>G117/pop_estimate_2013!B115*100</f>
        <v>1.9702777217403</v>
      </c>
      <c r="J117" s="17">
        <f>('Table 3 SSI'!D114-'Table 3 SSI'!R114)/'Table 3 SSI'!R114*100</f>
        <v>-45.233644859813083</v>
      </c>
      <c r="K117" s="16">
        <f>'Table 3 SSI'!K114</f>
        <v>150</v>
      </c>
      <c r="L117" s="16">
        <f>'Table 4 OASDI'!E114+'Table 4 OASDI'!F114+'Table 4 OASDI'!G114</f>
        <v>2215</v>
      </c>
      <c r="M117" s="16">
        <f>'Table 4 OASDI'!H114+'Table 4 OASDI'!I114</f>
        <v>315</v>
      </c>
      <c r="N117" s="16">
        <f>'Table 4 OASDI'!J114+'Table 4 OASDI'!K114+'Table 4 OASDI'!L114</f>
        <v>715</v>
      </c>
      <c r="O117" s="16">
        <f>'Table 4 OASDI'!D114</f>
        <v>3245</v>
      </c>
      <c r="P117" s="17">
        <f>('Table 4 OASDI'!M114+'Table 4 OASDI'!N114)/'Table 4 OASDI'!D114*100</f>
        <v>67.026194144838215</v>
      </c>
      <c r="Q117" s="17">
        <f>O117/pop_estimate_2013!B115*100</f>
        <v>21.82099388070742</v>
      </c>
      <c r="R117" s="17">
        <f>('Table 4 OASDI'!D114-'Table 4 OASDI'!W114)/'Table 4 OASDI'!W114*100</f>
        <v>-8.7201125175808727</v>
      </c>
      <c r="S117" s="16">
        <f>'Table 5 OASDI'!D114</f>
        <v>3729</v>
      </c>
    </row>
    <row r="118" spans="1:19" x14ac:dyDescent="0.3">
      <c r="A118" t="s">
        <v>110</v>
      </c>
      <c r="B118" s="16">
        <f>'Table 3 SSI'!E115</f>
        <v>93</v>
      </c>
      <c r="C118" s="16">
        <f>'Table 3 SSI'!F115</f>
        <v>1398</v>
      </c>
      <c r="D118" s="17">
        <f>'Table 3 SSI'!G115/'Table 3 SSI'!D115*100</f>
        <v>20.321931589537222</v>
      </c>
      <c r="E118" s="17">
        <f>'Table 3 SSI'!H115/'Table 3 SSI'!D115*100</f>
        <v>64.587525150905435</v>
      </c>
      <c r="F118" s="17">
        <f>'Table 3 SSI'!I115/'Table 3 SSI'!D115*100</f>
        <v>15.090543259557343</v>
      </c>
      <c r="G118" s="16">
        <f>'Table 3 SSI'!D115</f>
        <v>1491</v>
      </c>
      <c r="H118" s="17">
        <f>'Table 3 SSI'!J115/'Table 3 SSI'!D115*100</f>
        <v>29.175050301810867</v>
      </c>
      <c r="I118" s="17">
        <f>G118/pop_estimate_2013!B116*100</f>
        <v>0.97938753793402433</v>
      </c>
      <c r="J118" s="17">
        <f>('Table 3 SSI'!D115-'Table 3 SSI'!R115)/'Table 3 SSI'!R115*100</f>
        <v>1.3596193065941535</v>
      </c>
      <c r="K118" s="16">
        <f>'Table 3 SSI'!K115</f>
        <v>870</v>
      </c>
      <c r="L118" s="16">
        <f>'Table 4 OASDI'!E115+'Table 4 OASDI'!F115+'Table 4 OASDI'!G115</f>
        <v>13815</v>
      </c>
      <c r="M118" s="16">
        <f>'Table 4 OASDI'!H115+'Table 4 OASDI'!I115</f>
        <v>2410</v>
      </c>
      <c r="N118" s="16">
        <f>'Table 4 OASDI'!J115+'Table 4 OASDI'!K115+'Table 4 OASDI'!L115</f>
        <v>4515</v>
      </c>
      <c r="O118" s="16">
        <f>'Table 4 OASDI'!D115</f>
        <v>20740</v>
      </c>
      <c r="P118" s="17">
        <f>('Table 4 OASDI'!M115+'Table 4 OASDI'!N115)/'Table 4 OASDI'!D115*100</f>
        <v>64.874638379942141</v>
      </c>
      <c r="Q118" s="17">
        <f>O118/pop_estimate_2013!B116*100</f>
        <v>13.623405457244578</v>
      </c>
      <c r="R118" s="17">
        <f>('Table 4 OASDI'!D115-'Table 4 OASDI'!W115)/'Table 4 OASDI'!W115*100</f>
        <v>3.4413965087281797</v>
      </c>
      <c r="S118" s="16">
        <f>'Table 5 OASDI'!D115</f>
        <v>26130</v>
      </c>
    </row>
    <row r="119" spans="1:19" x14ac:dyDescent="0.3">
      <c r="A119" t="s">
        <v>111</v>
      </c>
      <c r="B119" s="16">
        <f>'Table 3 SSI'!E116</f>
        <v>84</v>
      </c>
      <c r="C119" s="16">
        <f>'Table 3 SSI'!F116</f>
        <v>1120</v>
      </c>
      <c r="D119" s="17">
        <f>'Table 3 SSI'!G116/'Table 3 SSI'!D116*100</f>
        <v>17.857142857142858</v>
      </c>
      <c r="E119" s="17">
        <f>'Table 3 SSI'!H116/'Table 3 SSI'!D116*100</f>
        <v>63.03986710963455</v>
      </c>
      <c r="F119" s="17">
        <f>'Table 3 SSI'!I116/'Table 3 SSI'!D116*100</f>
        <v>19.102990033222593</v>
      </c>
      <c r="G119" s="16">
        <f>'Table 3 SSI'!D116</f>
        <v>1204</v>
      </c>
      <c r="H119" s="17">
        <f>'Table 3 SSI'!J116/'Table 3 SSI'!D116*100</f>
        <v>35.714285714285715</v>
      </c>
      <c r="I119" s="17">
        <f>G119/pop_estimate_2013!B117*100</f>
        <v>4.5059880239520957</v>
      </c>
      <c r="J119" s="17">
        <f>('Table 3 SSI'!D116-'Table 3 SSI'!R116)/'Table 3 SSI'!R116*100</f>
        <v>2.6427962489343564</v>
      </c>
      <c r="K119" s="16">
        <f>'Table 3 SSI'!K116</f>
        <v>662</v>
      </c>
      <c r="L119" s="16">
        <f>'Table 4 OASDI'!E116+'Table 4 OASDI'!F116+'Table 4 OASDI'!G116</f>
        <v>3570</v>
      </c>
      <c r="M119" s="16">
        <f>'Table 4 OASDI'!H116+'Table 4 OASDI'!I116</f>
        <v>615</v>
      </c>
      <c r="N119" s="16">
        <f>'Table 4 OASDI'!J116+'Table 4 OASDI'!K116+'Table 4 OASDI'!L116</f>
        <v>1295</v>
      </c>
      <c r="O119" s="16">
        <f>'Table 4 OASDI'!D116</f>
        <v>5480</v>
      </c>
      <c r="P119" s="17">
        <f>('Table 4 OASDI'!M116+'Table 4 OASDI'!N116)/'Table 4 OASDI'!D116*100</f>
        <v>64.96350364963503</v>
      </c>
      <c r="Q119" s="17">
        <f>O119/pop_estimate_2013!B117*100</f>
        <v>20.508982035928145</v>
      </c>
      <c r="R119" s="17">
        <f>('Table 4 OASDI'!D116-'Table 4 OASDI'!W116)/'Table 4 OASDI'!W116*100</f>
        <v>2.3342670401493932</v>
      </c>
      <c r="S119" s="16">
        <f>'Table 5 OASDI'!D116</f>
        <v>5957</v>
      </c>
    </row>
    <row r="120" spans="1:19" x14ac:dyDescent="0.3">
      <c r="A120" t="s">
        <v>112</v>
      </c>
      <c r="B120" s="16">
        <f>'Table 3 SSI'!E117</f>
        <v>35</v>
      </c>
      <c r="C120" s="16">
        <f>'Table 3 SSI'!F117</f>
        <v>567</v>
      </c>
      <c r="D120" s="17">
        <f>'Table 3 SSI'!G117/'Table 3 SSI'!D117*100</f>
        <v>7.8073089700996672</v>
      </c>
      <c r="E120" s="17">
        <f>'Table 3 SSI'!H117/'Table 3 SSI'!D117*100</f>
        <v>76.245847176079735</v>
      </c>
      <c r="F120" s="17">
        <f>'Table 3 SSI'!I117/'Table 3 SSI'!D117*100</f>
        <v>15.946843853820598</v>
      </c>
      <c r="G120" s="16">
        <f>'Table 3 SSI'!D117</f>
        <v>602</v>
      </c>
      <c r="H120" s="17">
        <f>'Table 3 SSI'!J117/'Table 3 SSI'!D117*100</f>
        <v>34.385382059800662</v>
      </c>
      <c r="I120" s="17">
        <f>G120/pop_estimate_2013!B118*100</f>
        <v>1.986208716882774</v>
      </c>
      <c r="J120" s="17">
        <f>('Table 3 SSI'!D117-'Table 3 SSI'!R117)/'Table 3 SSI'!R117*100</f>
        <v>-0.66006600660066006</v>
      </c>
      <c r="K120" s="16">
        <f>'Table 3 SSI'!K117</f>
        <v>321</v>
      </c>
      <c r="L120" s="16">
        <f>'Table 4 OASDI'!E117+'Table 4 OASDI'!F117+'Table 4 OASDI'!G117</f>
        <v>6895</v>
      </c>
      <c r="M120" s="16">
        <f>'Table 4 OASDI'!H117+'Table 4 OASDI'!I117</f>
        <v>730</v>
      </c>
      <c r="N120" s="16">
        <f>'Table 4 OASDI'!J117+'Table 4 OASDI'!K117+'Table 4 OASDI'!L117</f>
        <v>1265</v>
      </c>
      <c r="O120" s="16">
        <f>'Table 4 OASDI'!D117</f>
        <v>8890</v>
      </c>
      <c r="P120" s="17">
        <f>('Table 4 OASDI'!M117+'Table 4 OASDI'!N117)/'Table 4 OASDI'!D117*100</f>
        <v>76.152980877390334</v>
      </c>
      <c r="Q120" s="17">
        <f>O120/pop_estimate_2013!B118*100</f>
        <v>29.331221749315382</v>
      </c>
      <c r="R120" s="17">
        <f>('Table 4 OASDI'!D117-'Table 4 OASDI'!W117)/'Table 4 OASDI'!W117*100</f>
        <v>3.9766081871345031</v>
      </c>
      <c r="S120" s="16">
        <f>'Table 5 OASDI'!D117</f>
        <v>11688</v>
      </c>
    </row>
    <row r="121" spans="1:19" x14ac:dyDescent="0.3">
      <c r="A121" t="s">
        <v>113</v>
      </c>
      <c r="B121" s="16">
        <f>'Table 3 SSI'!E118</f>
        <v>40</v>
      </c>
      <c r="C121" s="16">
        <f>'Table 3 SSI'!F118</f>
        <v>690</v>
      </c>
      <c r="D121" s="17">
        <f>'Table 3 SSI'!G118/'Table 3 SSI'!D118*100</f>
        <v>11.917808219178081</v>
      </c>
      <c r="E121" s="17">
        <f>'Table 3 SSI'!H118/'Table 3 SSI'!D118*100</f>
        <v>71.643835616438352</v>
      </c>
      <c r="F121" s="17">
        <f>'Table 3 SSI'!I118/'Table 3 SSI'!D118*100</f>
        <v>16.43835616438356</v>
      </c>
      <c r="G121" s="16">
        <f>'Table 3 SSI'!D118</f>
        <v>730</v>
      </c>
      <c r="H121" s="17">
        <f>'Table 3 SSI'!J118/'Table 3 SSI'!D118*100</f>
        <v>37.945205479452056</v>
      </c>
      <c r="I121" s="17">
        <f>G121/pop_estimate_2013!B119*100</f>
        <v>3.8213893105794901</v>
      </c>
      <c r="J121" s="17">
        <f>('Table 3 SSI'!D118-'Table 3 SSI'!R118)/'Table 3 SSI'!R118*100</f>
        <v>-1.2178619756427604</v>
      </c>
      <c r="K121" s="16">
        <f>'Table 3 SSI'!K118</f>
        <v>413</v>
      </c>
      <c r="L121" s="16">
        <f>'Table 4 OASDI'!E118+'Table 4 OASDI'!F118+'Table 4 OASDI'!G118</f>
        <v>2595</v>
      </c>
      <c r="M121" s="16">
        <f>'Table 4 OASDI'!H118+'Table 4 OASDI'!I118</f>
        <v>515</v>
      </c>
      <c r="N121" s="16">
        <f>'Table 4 OASDI'!J118+'Table 4 OASDI'!K118+'Table 4 OASDI'!L118</f>
        <v>1085</v>
      </c>
      <c r="O121" s="16">
        <f>'Table 4 OASDI'!D118</f>
        <v>4195</v>
      </c>
      <c r="P121" s="17">
        <f>('Table 4 OASDI'!M118+'Table 4 OASDI'!N118)/'Table 4 OASDI'!D118*100</f>
        <v>63.17044100119189</v>
      </c>
      <c r="Q121" s="17">
        <f>O121/pop_estimate_2013!B119*100</f>
        <v>21.959901586138304</v>
      </c>
      <c r="R121" s="17">
        <f>('Table 4 OASDI'!D118-'Table 4 OASDI'!W118)/'Table 4 OASDI'!W118*100</f>
        <v>1.6969696969696972</v>
      </c>
      <c r="S121" s="16">
        <f>'Table 5 OASDI'!D118</f>
        <v>4585</v>
      </c>
    </row>
    <row r="122" spans="1:19" x14ac:dyDescent="0.3">
      <c r="A122" t="s">
        <v>114</v>
      </c>
      <c r="B122" s="16">
        <f>'Table 3 SSI'!E119</f>
        <v>25</v>
      </c>
      <c r="C122" s="16">
        <f>'Table 3 SSI'!F119</f>
        <v>377</v>
      </c>
      <c r="D122" s="17">
        <f>'Table 3 SSI'!G119/'Table 3 SSI'!D119*100</f>
        <v>14.427860696517413</v>
      </c>
      <c r="E122" s="17">
        <f>'Table 3 SSI'!H119/'Table 3 SSI'!D119*100</f>
        <v>67.661691542288565</v>
      </c>
      <c r="F122" s="17">
        <f>'Table 3 SSI'!I119/'Table 3 SSI'!D119*100</f>
        <v>17.910447761194028</v>
      </c>
      <c r="G122" s="16">
        <f>'Table 3 SSI'!D119</f>
        <v>402</v>
      </c>
      <c r="H122" s="17">
        <f>'Table 3 SSI'!J119/'Table 3 SSI'!D119*100</f>
        <v>36.567164179104481</v>
      </c>
      <c r="I122" s="17">
        <f>G122/pop_estimate_2013!B120*100</f>
        <v>2.2406777771584641</v>
      </c>
      <c r="J122" s="17">
        <f>('Table 3 SSI'!D119-'Table 3 SSI'!R119)/'Table 3 SSI'!R119*100</f>
        <v>33.554817275747503</v>
      </c>
      <c r="K122" s="16">
        <f>'Table 3 SSI'!K119</f>
        <v>205</v>
      </c>
      <c r="L122" s="16">
        <f>'Table 4 OASDI'!E119+'Table 4 OASDI'!F119+'Table 4 OASDI'!G119</f>
        <v>2660</v>
      </c>
      <c r="M122" s="16">
        <f>'Table 4 OASDI'!H119+'Table 4 OASDI'!I119</f>
        <v>375</v>
      </c>
      <c r="N122" s="16">
        <f>'Table 4 OASDI'!J119+'Table 4 OASDI'!K119+'Table 4 OASDI'!L119</f>
        <v>745</v>
      </c>
      <c r="O122" s="16">
        <f>'Table 4 OASDI'!D119</f>
        <v>3780</v>
      </c>
      <c r="P122" s="17">
        <f>('Table 4 OASDI'!M119+'Table 4 OASDI'!N119)/'Table 4 OASDI'!D119*100</f>
        <v>68.386243386243379</v>
      </c>
      <c r="Q122" s="17">
        <f>O122/pop_estimate_2013!B120*100</f>
        <v>21.069059695669136</v>
      </c>
      <c r="R122" s="17">
        <f>('Table 4 OASDI'!D119-'Table 4 OASDI'!W119)/'Table 4 OASDI'!W119*100</f>
        <v>6.4788732394366191</v>
      </c>
      <c r="S122" s="16">
        <f>'Table 5 OASDI'!D119</f>
        <v>4527</v>
      </c>
    </row>
    <row r="123" spans="1:19" x14ac:dyDescent="0.3">
      <c r="A123" t="s">
        <v>115</v>
      </c>
      <c r="B123" s="16">
        <f>'Table 3 SSI'!E120</f>
        <v>92</v>
      </c>
      <c r="C123" s="16">
        <f>'Table 3 SSI'!F120</f>
        <v>1540</v>
      </c>
      <c r="D123" s="17">
        <f>'Table 3 SSI'!G120/'Table 3 SSI'!D120*100</f>
        <v>13.174019607843137</v>
      </c>
      <c r="E123" s="17">
        <f>'Table 3 SSI'!H120/'Table 3 SSI'!D120*100</f>
        <v>69.30147058823529</v>
      </c>
      <c r="F123" s="17">
        <f>'Table 3 SSI'!I120/'Table 3 SSI'!D120*100</f>
        <v>17.524509803921568</v>
      </c>
      <c r="G123" s="16">
        <f>'Table 3 SSI'!D120</f>
        <v>1632</v>
      </c>
      <c r="H123" s="17">
        <f>'Table 3 SSI'!J120/'Table 3 SSI'!D120*100</f>
        <v>34.803921568627452</v>
      </c>
      <c r="I123" s="17">
        <f>G123/pop_estimate_2013!B121*100</f>
        <v>3.9302572006550429</v>
      </c>
      <c r="J123" s="17">
        <f>('Table 3 SSI'!D120-'Table 3 SSI'!R120)/'Table 3 SSI'!R120*100</f>
        <v>1.1152416356877324</v>
      </c>
      <c r="K123" s="16">
        <f>'Table 3 SSI'!K120</f>
        <v>927</v>
      </c>
      <c r="L123" s="16">
        <f>'Table 4 OASDI'!E120+'Table 4 OASDI'!F120+'Table 4 OASDI'!G120</f>
        <v>6065</v>
      </c>
      <c r="M123" s="16">
        <f>'Table 4 OASDI'!H120+'Table 4 OASDI'!I120</f>
        <v>1010</v>
      </c>
      <c r="N123" s="16">
        <f>'Table 4 OASDI'!J120+'Table 4 OASDI'!K120+'Table 4 OASDI'!L120</f>
        <v>2510</v>
      </c>
      <c r="O123" s="16">
        <f>'Table 4 OASDI'!D120</f>
        <v>9585</v>
      </c>
      <c r="P123" s="17">
        <f>('Table 4 OASDI'!M120+'Table 4 OASDI'!N120)/'Table 4 OASDI'!D120*100</f>
        <v>63.588941053729783</v>
      </c>
      <c r="Q123" s="17">
        <f>O123/pop_estimate_2013!B121*100</f>
        <v>23.083036316347172</v>
      </c>
      <c r="R123" s="17">
        <f>('Table 4 OASDI'!D120-'Table 4 OASDI'!W120)/'Table 4 OASDI'!W120*100</f>
        <v>1.4822657490735838</v>
      </c>
      <c r="S123" s="16">
        <f>'Table 5 OASDI'!D120</f>
        <v>10932</v>
      </c>
    </row>
    <row r="124" spans="1:19" x14ac:dyDescent="0.3">
      <c r="A124" t="s">
        <v>116</v>
      </c>
      <c r="B124" s="16">
        <f>'Table 3 SSI'!E121</f>
        <v>35</v>
      </c>
      <c r="C124" s="16">
        <f>'Table 3 SSI'!F121</f>
        <v>344</v>
      </c>
      <c r="D124" s="17">
        <f>'Table 3 SSI'!G121/'Table 3 SSI'!D121*100</f>
        <v>15.03957783641161</v>
      </c>
      <c r="E124" s="17">
        <f>'Table 3 SSI'!H121/'Table 3 SSI'!D121*100</f>
        <v>60.422163588390497</v>
      </c>
      <c r="F124" s="17">
        <f>'Table 3 SSI'!I121/'Table 3 SSI'!D121*100</f>
        <v>24.538258575197887</v>
      </c>
      <c r="G124" s="16">
        <f>'Table 3 SSI'!D121</f>
        <v>379</v>
      </c>
      <c r="H124" s="17">
        <f>'Table 3 SSI'!J121/'Table 3 SSI'!D121*100</f>
        <v>38.522427440633244</v>
      </c>
      <c r="I124" s="17">
        <f>G124/pop_estimate_2013!B122*100</f>
        <v>3.3257283257283254</v>
      </c>
      <c r="J124" s="17">
        <f>('Table 3 SSI'!D121-'Table 3 SSI'!R121)/'Table 3 SSI'!R121*100</f>
        <v>-3.5623409669211195</v>
      </c>
      <c r="K124" s="16">
        <f>'Table 3 SSI'!K121</f>
        <v>206</v>
      </c>
      <c r="L124" s="16">
        <f>'Table 4 OASDI'!E121+'Table 4 OASDI'!F121+'Table 4 OASDI'!G121</f>
        <v>1490</v>
      </c>
      <c r="M124" s="16">
        <f>'Table 4 OASDI'!H121+'Table 4 OASDI'!I121</f>
        <v>255</v>
      </c>
      <c r="N124" s="16">
        <f>'Table 4 OASDI'!J121+'Table 4 OASDI'!K121+'Table 4 OASDI'!L121</f>
        <v>470</v>
      </c>
      <c r="O124" s="16">
        <f>'Table 4 OASDI'!D121</f>
        <v>2215</v>
      </c>
      <c r="P124" s="17">
        <f>('Table 4 OASDI'!M121+'Table 4 OASDI'!N121)/'Table 4 OASDI'!D121*100</f>
        <v>68.397291196388267</v>
      </c>
      <c r="Q124" s="17">
        <f>O124/pop_estimate_2013!B122*100</f>
        <v>19.436644436644439</v>
      </c>
      <c r="R124" s="17">
        <f>('Table 4 OASDI'!D121-'Table 4 OASDI'!W121)/'Table 4 OASDI'!W121*100</f>
        <v>0.91116173120728927</v>
      </c>
      <c r="S124" s="16">
        <f>'Table 5 OASDI'!D121</f>
        <v>2380</v>
      </c>
    </row>
    <row r="125" spans="1:19" x14ac:dyDescent="0.3">
      <c r="A125" t="s">
        <v>117</v>
      </c>
      <c r="B125" s="16">
        <f>'Table 3 SSI'!E122</f>
        <v>37</v>
      </c>
      <c r="C125" s="16">
        <f>'Table 3 SSI'!F122</f>
        <v>480</v>
      </c>
      <c r="D125" s="17">
        <f>'Table 3 SSI'!G122/'Table 3 SSI'!D122*100</f>
        <v>19.729206963249517</v>
      </c>
      <c r="E125" s="17">
        <f>'Table 3 SSI'!H122/'Table 3 SSI'!D122*100</f>
        <v>62.088974854932303</v>
      </c>
      <c r="F125" s="17">
        <f>'Table 3 SSI'!I122/'Table 3 SSI'!D122*100</f>
        <v>18.181818181818183</v>
      </c>
      <c r="G125" s="16">
        <f>'Table 3 SSI'!D122</f>
        <v>517</v>
      </c>
      <c r="H125" s="17">
        <f>'Table 3 SSI'!J122/'Table 3 SSI'!D122*100</f>
        <v>32.882011605415862</v>
      </c>
      <c r="I125" s="17">
        <f>G125/pop_estimate_2013!B123*100</f>
        <v>2.4212054512246524</v>
      </c>
      <c r="J125" s="17">
        <f>('Table 3 SSI'!D122-'Table 3 SSI'!R122)/'Table 3 SSI'!R122*100</f>
        <v>4.6558704453441297</v>
      </c>
      <c r="K125" s="16">
        <f>'Table 3 SSI'!K122</f>
        <v>268</v>
      </c>
      <c r="L125" s="16">
        <f>'Table 4 OASDI'!E122+'Table 4 OASDI'!F122+'Table 4 OASDI'!G122</f>
        <v>4325</v>
      </c>
      <c r="M125" s="16">
        <f>'Table 4 OASDI'!H122+'Table 4 OASDI'!I122</f>
        <v>505</v>
      </c>
      <c r="N125" s="16">
        <f>'Table 4 OASDI'!J122+'Table 4 OASDI'!K122+'Table 4 OASDI'!L122</f>
        <v>935</v>
      </c>
      <c r="O125" s="16">
        <f>'Table 4 OASDI'!D122</f>
        <v>5765</v>
      </c>
      <c r="P125" s="17">
        <f>('Table 4 OASDI'!M122+'Table 4 OASDI'!N122)/'Table 4 OASDI'!D122*100</f>
        <v>72.593235039028627</v>
      </c>
      <c r="Q125" s="17">
        <f>O125/pop_estimate_2013!B123*100</f>
        <v>26.998548213365801</v>
      </c>
      <c r="R125" s="17">
        <f>('Table 4 OASDI'!D122-'Table 4 OASDI'!W122)/'Table 4 OASDI'!W122*100</f>
        <v>2.580071174377224</v>
      </c>
      <c r="S125" s="16">
        <f>'Table 5 OASDI'!D122</f>
        <v>7331</v>
      </c>
    </row>
    <row r="126" spans="1:19" x14ac:dyDescent="0.3">
      <c r="A126" t="s">
        <v>118</v>
      </c>
      <c r="B126" s="16">
        <f>'Table 3 SSI'!E123</f>
        <v>16</v>
      </c>
      <c r="C126" s="16">
        <f>'Table 3 SSI'!F123</f>
        <v>140</v>
      </c>
      <c r="D126" s="17">
        <f>'Table 3 SSI'!G123/'Table 3 SSI'!D123*100</f>
        <v>12.820512820512819</v>
      </c>
      <c r="E126" s="17">
        <f>'Table 3 SSI'!H123/'Table 3 SSI'!D123*100</f>
        <v>62.820512820512818</v>
      </c>
      <c r="F126" s="17">
        <f>'Table 3 SSI'!I123/'Table 3 SSI'!D123*100</f>
        <v>24.358974358974358</v>
      </c>
      <c r="G126" s="16">
        <f>'Table 3 SSI'!D123</f>
        <v>156</v>
      </c>
      <c r="H126" s="17">
        <f>'Table 3 SSI'!J123/'Table 3 SSI'!D123*100</f>
        <v>41.666666666666671</v>
      </c>
      <c r="I126" s="17">
        <f>G126/pop_estimate_2013!B124*100</f>
        <v>6.7767158992180709</v>
      </c>
      <c r="J126" s="17">
        <f>('Table 3 SSI'!D123-'Table 3 SSI'!R123)/'Table 3 SSI'!R123*100</f>
        <v>-2.5</v>
      </c>
      <c r="K126" s="16">
        <f>'Table 3 SSI'!K123</f>
        <v>78</v>
      </c>
      <c r="L126" s="16">
        <f>'Table 4 OASDI'!E123+'Table 4 OASDI'!F123+'Table 4 OASDI'!G123</f>
        <v>525</v>
      </c>
      <c r="M126" s="16">
        <f>'Table 4 OASDI'!H123+'Table 4 OASDI'!I123</f>
        <v>70</v>
      </c>
      <c r="N126" s="16">
        <f>'Table 4 OASDI'!J123+'Table 4 OASDI'!K123+'Table 4 OASDI'!L123</f>
        <v>180</v>
      </c>
      <c r="O126" s="16">
        <f>'Table 4 OASDI'!D123</f>
        <v>775</v>
      </c>
      <c r="P126" s="17">
        <f>('Table 4 OASDI'!M123+'Table 4 OASDI'!N123)/'Table 4 OASDI'!D123*100</f>
        <v>71.612903225806463</v>
      </c>
      <c r="Q126" s="17">
        <f>O126/pop_estimate_2013!B124*100</f>
        <v>33.666377063423106</v>
      </c>
      <c r="R126" s="17">
        <f>('Table 4 OASDI'!D123-'Table 4 OASDI'!W123)/'Table 4 OASDI'!W123*100</f>
        <v>-0.64102564102564097</v>
      </c>
      <c r="S126" s="16">
        <f>'Table 5 OASDI'!D123</f>
        <v>864</v>
      </c>
    </row>
    <row r="127" spans="1:19" x14ac:dyDescent="0.3">
      <c r="A127" t="s">
        <v>119</v>
      </c>
      <c r="B127" s="16">
        <f>'Table 3 SSI'!E124</f>
        <v>50</v>
      </c>
      <c r="C127" s="16">
        <f>'Table 3 SSI'!F124</f>
        <v>375</v>
      </c>
      <c r="D127" s="17">
        <f>'Table 3 SSI'!G124/'Table 3 SSI'!D124*100</f>
        <v>12.23529411764706</v>
      </c>
      <c r="E127" s="17">
        <f>'Table 3 SSI'!H124/'Table 3 SSI'!D124*100</f>
        <v>60.235294117647051</v>
      </c>
      <c r="F127" s="17">
        <f>'Table 3 SSI'!I124/'Table 3 SSI'!D124*100</f>
        <v>27.52941176470588</v>
      </c>
      <c r="G127" s="16">
        <f>'Table 3 SSI'!D124</f>
        <v>425</v>
      </c>
      <c r="H127" s="17">
        <f>'Table 3 SSI'!J124/'Table 3 SSI'!D124*100</f>
        <v>38.588235294117645</v>
      </c>
      <c r="I127" s="17">
        <f>G127/pop_estimate_2013!B125*100</f>
        <v>2.6104047662919969</v>
      </c>
      <c r="J127" s="17">
        <f>('Table 3 SSI'!D124-'Table 3 SSI'!R124)/'Table 3 SSI'!R124*100</f>
        <v>0.95011876484560576</v>
      </c>
      <c r="K127" s="16">
        <f>'Table 3 SSI'!K124</f>
        <v>230</v>
      </c>
      <c r="L127" s="16">
        <f>'Table 4 OASDI'!E124+'Table 4 OASDI'!F124+'Table 4 OASDI'!G124</f>
        <v>3875</v>
      </c>
      <c r="M127" s="16">
        <f>'Table 4 OASDI'!H124+'Table 4 OASDI'!I124</f>
        <v>505</v>
      </c>
      <c r="N127" s="16">
        <f>'Table 4 OASDI'!J124+'Table 4 OASDI'!K124+'Table 4 OASDI'!L124</f>
        <v>705</v>
      </c>
      <c r="O127" s="16">
        <f>'Table 4 OASDI'!D124</f>
        <v>5085</v>
      </c>
      <c r="P127" s="17">
        <f>('Table 4 OASDI'!M124+'Table 4 OASDI'!N124)/'Table 4 OASDI'!D124*100</f>
        <v>76.007866273353002</v>
      </c>
      <c r="Q127" s="17">
        <f>O127/pop_estimate_2013!B125*100</f>
        <v>31.232725262576011</v>
      </c>
      <c r="R127" s="17">
        <f>('Table 4 OASDI'!D124-'Table 4 OASDI'!W124)/'Table 4 OASDI'!W124*100</f>
        <v>0.89285714285714279</v>
      </c>
      <c r="S127" s="16">
        <f>'Table 5 OASDI'!D124</f>
        <v>6136</v>
      </c>
    </row>
    <row r="128" spans="1:19" x14ac:dyDescent="0.3">
      <c r="A128" t="s">
        <v>120</v>
      </c>
      <c r="B128" s="16">
        <f>'Table 3 SSI'!E125</f>
        <v>48</v>
      </c>
      <c r="C128" s="16">
        <f>'Table 3 SSI'!F125</f>
        <v>390</v>
      </c>
      <c r="D128" s="17">
        <f>'Table 3 SSI'!G125/'Table 3 SSI'!D125*100</f>
        <v>13.926940639269406</v>
      </c>
      <c r="E128" s="17">
        <f>'Table 3 SSI'!H125/'Table 3 SSI'!D125*100</f>
        <v>58.447488584474883</v>
      </c>
      <c r="F128" s="17">
        <f>'Table 3 SSI'!I125/'Table 3 SSI'!D125*100</f>
        <v>27.62557077625571</v>
      </c>
      <c r="G128" s="16">
        <f>'Table 3 SSI'!D125</f>
        <v>438</v>
      </c>
      <c r="H128" s="17">
        <f>'Table 3 SSI'!J125/'Table 3 SSI'!D125*100</f>
        <v>40.639269406392692</v>
      </c>
      <c r="I128" s="17">
        <f>G128/pop_estimate_2013!B126*100</f>
        <v>6.0892534408452663</v>
      </c>
      <c r="J128" s="17">
        <f>('Table 3 SSI'!D125-'Table 3 SSI'!R125)/'Table 3 SSI'!R125*100</f>
        <v>3.3018867924528301</v>
      </c>
      <c r="K128" s="16">
        <f>'Table 3 SSI'!K125</f>
        <v>231</v>
      </c>
      <c r="L128" s="16">
        <f>'Table 4 OASDI'!E125+'Table 4 OASDI'!F125+'Table 4 OASDI'!G125</f>
        <v>1130</v>
      </c>
      <c r="M128" s="16">
        <f>'Table 4 OASDI'!H125+'Table 4 OASDI'!I125</f>
        <v>265</v>
      </c>
      <c r="N128" s="16">
        <f>'Table 4 OASDI'!J125+'Table 4 OASDI'!K125+'Table 4 OASDI'!L125</f>
        <v>385</v>
      </c>
      <c r="O128" s="16">
        <f>'Table 4 OASDI'!D125</f>
        <v>1780</v>
      </c>
      <c r="P128" s="17">
        <f>('Table 4 OASDI'!M125+'Table 4 OASDI'!N125)/'Table 4 OASDI'!D125*100</f>
        <v>66.011235955056179</v>
      </c>
      <c r="Q128" s="17">
        <f>O128/pop_estimate_2013!B126*100</f>
        <v>24.746281106631447</v>
      </c>
      <c r="R128" s="17">
        <f>('Table 4 OASDI'!D125-'Table 4 OASDI'!W125)/'Table 4 OASDI'!W125*100</f>
        <v>2.005730659025788</v>
      </c>
      <c r="S128" s="16">
        <f>'Table 5 OASDI'!D125</f>
        <v>1819</v>
      </c>
    </row>
    <row r="129" spans="1:19" x14ac:dyDescent="0.3">
      <c r="A129" t="s">
        <v>121</v>
      </c>
      <c r="B129" s="16">
        <f>'Table 3 SSI'!E126</f>
        <v>387</v>
      </c>
      <c r="C129" s="16">
        <f>'Table 3 SSI'!F126</f>
        <v>7771</v>
      </c>
      <c r="D129" s="17">
        <f>'Table 3 SSI'!G126/'Table 3 SSI'!D126*100</f>
        <v>19.171365530767346</v>
      </c>
      <c r="E129" s="17">
        <f>'Table 3 SSI'!H126/'Table 3 SSI'!D126*100</f>
        <v>65.212061779848014</v>
      </c>
      <c r="F129" s="17">
        <f>'Table 3 SSI'!I126/'Table 3 SSI'!D126*100</f>
        <v>15.616572689384652</v>
      </c>
      <c r="G129" s="16">
        <f>'Table 3 SSI'!D126</f>
        <v>8158</v>
      </c>
      <c r="H129" s="17">
        <f>'Table 3 SSI'!J126/'Table 3 SSI'!D126*100</f>
        <v>30.938955626379016</v>
      </c>
      <c r="I129" s="17">
        <f>G129/pop_estimate_2013!B127*100</f>
        <v>4.0427566863072553</v>
      </c>
      <c r="J129" s="17">
        <f>('Table 3 SSI'!D126-'Table 3 SSI'!R126)/'Table 3 SSI'!R126*100</f>
        <v>-0.58493785035339996</v>
      </c>
      <c r="K129" s="16">
        <f>'Table 3 SSI'!K126</f>
        <v>4640</v>
      </c>
      <c r="L129" s="16">
        <f>'Table 4 OASDI'!E126+'Table 4 OASDI'!F126+'Table 4 OASDI'!G126</f>
        <v>24365</v>
      </c>
      <c r="M129" s="16">
        <f>'Table 4 OASDI'!H126+'Table 4 OASDI'!I126</f>
        <v>4955</v>
      </c>
      <c r="N129" s="16">
        <f>'Table 4 OASDI'!J126+'Table 4 OASDI'!K126+'Table 4 OASDI'!L126</f>
        <v>9315</v>
      </c>
      <c r="O129" s="16">
        <f>'Table 4 OASDI'!D126</f>
        <v>38635</v>
      </c>
      <c r="P129" s="17">
        <f>('Table 4 OASDI'!M126+'Table 4 OASDI'!N126)/'Table 4 OASDI'!D126*100</f>
        <v>62.417497088132521</v>
      </c>
      <c r="Q129" s="17">
        <f>O129/pop_estimate_2013!B127*100</f>
        <v>19.145857388511988</v>
      </c>
      <c r="R129" s="17">
        <f>('Table 4 OASDI'!D126-'Table 4 OASDI'!W126)/'Table 4 OASDI'!W126*100</f>
        <v>1.1122742737503271</v>
      </c>
      <c r="S129" s="16">
        <f>'Table 5 OASDI'!D126</f>
        <v>43366</v>
      </c>
    </row>
    <row r="130" spans="1:19" x14ac:dyDescent="0.3">
      <c r="A130" t="s">
        <v>122</v>
      </c>
      <c r="B130" s="16">
        <f>'Table 3 SSI'!E127</f>
        <v>207</v>
      </c>
      <c r="C130" s="16">
        <f>'Table 3 SSI'!F127</f>
        <v>1783</v>
      </c>
      <c r="D130" s="17">
        <f>'Table 3 SSI'!G127/'Table 3 SSI'!D127*100</f>
        <v>24.120603015075375</v>
      </c>
      <c r="E130" s="17">
        <f>'Table 3 SSI'!H127/'Table 3 SSI'!D127*100</f>
        <v>57.537688442211056</v>
      </c>
      <c r="F130" s="17">
        <f>'Table 3 SSI'!I127/'Table 3 SSI'!D127*100</f>
        <v>18.341708542713565</v>
      </c>
      <c r="G130" s="16">
        <f>'Table 3 SSI'!D127</f>
        <v>1990</v>
      </c>
      <c r="H130" s="17">
        <f>'Table 3 SSI'!J127/'Table 3 SSI'!D127*100</f>
        <v>26.884422110552762</v>
      </c>
      <c r="I130" s="17">
        <f>G130/pop_estimate_2013!B128*100</f>
        <v>2.2395786440983163</v>
      </c>
      <c r="J130" s="17">
        <f>('Table 3 SSI'!D127-'Table 3 SSI'!R127)/'Table 3 SSI'!R127*100</f>
        <v>3.1622602384655258</v>
      </c>
      <c r="K130" s="16">
        <f>'Table 3 SSI'!K127</f>
        <v>1131</v>
      </c>
      <c r="L130" s="16">
        <f>'Table 4 OASDI'!E127+'Table 4 OASDI'!F127+'Table 4 OASDI'!G127</f>
        <v>11000</v>
      </c>
      <c r="M130" s="16">
        <f>'Table 4 OASDI'!H127+'Table 4 OASDI'!I127</f>
        <v>1625</v>
      </c>
      <c r="N130" s="16">
        <f>'Table 4 OASDI'!J127+'Table 4 OASDI'!K127+'Table 4 OASDI'!L127</f>
        <v>3280</v>
      </c>
      <c r="O130" s="16">
        <f>'Table 4 OASDI'!D127</f>
        <v>15905</v>
      </c>
      <c r="P130" s="17">
        <f>('Table 4 OASDI'!M127+'Table 4 OASDI'!N127)/'Table 4 OASDI'!D127*100</f>
        <v>66.865765482552646</v>
      </c>
      <c r="Q130" s="17">
        <f>O130/pop_estimate_2013!B128*100</f>
        <v>17.899747906725487</v>
      </c>
      <c r="R130" s="17">
        <f>('Table 4 OASDI'!D127-'Table 4 OASDI'!W127)/'Table 4 OASDI'!W127*100</f>
        <v>4.5349983568846532</v>
      </c>
      <c r="S130" s="16">
        <f>'Table 5 OASDI'!D127</f>
        <v>19685</v>
      </c>
    </row>
    <row r="131" spans="1:19" x14ac:dyDescent="0.3">
      <c r="A131" t="s">
        <v>123</v>
      </c>
      <c r="B131" s="16">
        <f>'Table 3 SSI'!E128</f>
        <v>18</v>
      </c>
      <c r="C131" s="16">
        <f>'Table 3 SSI'!F128</f>
        <v>120</v>
      </c>
      <c r="D131" s="17">
        <f>'Table 3 SSI'!G128/'Table 3 SSI'!D128*100</f>
        <v>16.666666666666664</v>
      </c>
      <c r="E131" s="17">
        <f>'Table 3 SSI'!H128/'Table 3 SSI'!D128*100</f>
        <v>52.173913043478258</v>
      </c>
      <c r="F131" s="17">
        <f>'Table 3 SSI'!I128/'Table 3 SSI'!D128*100</f>
        <v>31.159420289855071</v>
      </c>
      <c r="G131" s="16">
        <f>'Table 3 SSI'!D128</f>
        <v>138</v>
      </c>
      <c r="H131" s="17">
        <f>'Table 3 SSI'!J128/'Table 3 SSI'!D128*100</f>
        <v>41.304347826086953</v>
      </c>
      <c r="I131" s="17">
        <f>G131/pop_estimate_2013!B129*100</f>
        <v>2.6702786377708976</v>
      </c>
      <c r="J131" s="17">
        <f>('Table 3 SSI'!D128-'Table 3 SSI'!R128)/'Table 3 SSI'!R128*100</f>
        <v>3.7593984962406015</v>
      </c>
      <c r="K131" s="16">
        <f>'Table 3 SSI'!K128</f>
        <v>85</v>
      </c>
      <c r="L131" s="16">
        <f>'Table 4 OASDI'!E128+'Table 4 OASDI'!F128+'Table 4 OASDI'!G128</f>
        <v>585</v>
      </c>
      <c r="M131" s="16">
        <f>'Table 4 OASDI'!H128+'Table 4 OASDI'!I128</f>
        <v>115</v>
      </c>
      <c r="N131" s="16">
        <f>'Table 4 OASDI'!J128+'Table 4 OASDI'!K128+'Table 4 OASDI'!L128</f>
        <v>185</v>
      </c>
      <c r="O131" s="16">
        <f>'Table 4 OASDI'!D128</f>
        <v>885</v>
      </c>
      <c r="P131" s="17">
        <f>('Table 4 OASDI'!M128+'Table 4 OASDI'!N128)/'Table 4 OASDI'!D128*100</f>
        <v>66.666666666666657</v>
      </c>
      <c r="Q131" s="17">
        <f>O131/pop_estimate_2013!B129*100</f>
        <v>17.124613003095977</v>
      </c>
      <c r="R131" s="17">
        <f>('Table 4 OASDI'!D128-'Table 4 OASDI'!W128)/'Table 4 OASDI'!W128*100</f>
        <v>1.1428571428571428</v>
      </c>
      <c r="S131" s="16">
        <f>'Table 5 OASDI'!D128</f>
        <v>970</v>
      </c>
    </row>
    <row r="132" spans="1:19" x14ac:dyDescent="0.3">
      <c r="A132" t="s">
        <v>124</v>
      </c>
      <c r="B132" s="16">
        <f>'Table 3 SSI'!E129</f>
        <v>58</v>
      </c>
      <c r="C132" s="16">
        <f>'Table 3 SSI'!F129</f>
        <v>663</v>
      </c>
      <c r="D132" s="17">
        <f>'Table 3 SSI'!G129/'Table 3 SSI'!D129*100</f>
        <v>13.314840499306518</v>
      </c>
      <c r="E132" s="17">
        <f>'Table 3 SSI'!H129/'Table 3 SSI'!D129*100</f>
        <v>61.303744798890428</v>
      </c>
      <c r="F132" s="17">
        <f>'Table 3 SSI'!I129/'Table 3 SSI'!D129*100</f>
        <v>25.381414701803052</v>
      </c>
      <c r="G132" s="16">
        <f>'Table 3 SSI'!D129</f>
        <v>721</v>
      </c>
      <c r="H132" s="17">
        <f>'Table 3 SSI'!J129/'Table 3 SSI'!D129*100</f>
        <v>39.112343966712899</v>
      </c>
      <c r="I132" s="17">
        <f>G132/pop_estimate_2013!B130*100</f>
        <v>5.0910888292614036</v>
      </c>
      <c r="J132" s="17">
        <f>('Table 3 SSI'!D129-'Table 3 SSI'!R129)/'Table 3 SSI'!R129*100</f>
        <v>-0.4143646408839779</v>
      </c>
      <c r="K132" s="16">
        <f>'Table 3 SSI'!K129</f>
        <v>365</v>
      </c>
      <c r="L132" s="16">
        <f>'Table 4 OASDI'!E129+'Table 4 OASDI'!F129+'Table 4 OASDI'!G129</f>
        <v>2260</v>
      </c>
      <c r="M132" s="16">
        <f>'Table 4 OASDI'!H129+'Table 4 OASDI'!I129</f>
        <v>435</v>
      </c>
      <c r="N132" s="16">
        <f>'Table 4 OASDI'!J129+'Table 4 OASDI'!K129+'Table 4 OASDI'!L129</f>
        <v>760</v>
      </c>
      <c r="O132" s="16">
        <f>'Table 4 OASDI'!D129</f>
        <v>3455</v>
      </c>
      <c r="P132" s="17">
        <f>('Table 4 OASDI'!M129+'Table 4 OASDI'!N129)/'Table 4 OASDI'!D129*100</f>
        <v>65.557163531114327</v>
      </c>
      <c r="Q132" s="17">
        <f>O132/pop_estimate_2013!B130*100</f>
        <v>24.396271713034881</v>
      </c>
      <c r="R132" s="17">
        <f>('Table 4 OASDI'!D129-'Table 4 OASDI'!W129)/'Table 4 OASDI'!W129*100</f>
        <v>1.4684287812041115</v>
      </c>
      <c r="S132" s="16">
        <f>'Table 5 OASDI'!D129</f>
        <v>3777</v>
      </c>
    </row>
    <row r="133" spans="1:19" x14ac:dyDescent="0.3">
      <c r="A133" t="s">
        <v>125</v>
      </c>
      <c r="B133" s="16">
        <f>'Table 3 SSI'!E130</f>
        <v>40</v>
      </c>
      <c r="C133" s="16">
        <f>'Table 3 SSI'!F130</f>
        <v>385</v>
      </c>
      <c r="D133" s="17">
        <f>'Table 3 SSI'!G130/'Table 3 SSI'!D130*100</f>
        <v>13.176470588235295</v>
      </c>
      <c r="E133" s="17">
        <f>'Table 3 SSI'!H130/'Table 3 SSI'!D130*100</f>
        <v>60.705882352941174</v>
      </c>
      <c r="F133" s="17">
        <f>'Table 3 SSI'!I130/'Table 3 SSI'!D130*100</f>
        <v>26.117647058823529</v>
      </c>
      <c r="G133" s="16">
        <f>'Table 3 SSI'!D130</f>
        <v>425</v>
      </c>
      <c r="H133" s="17">
        <f>'Table 3 SSI'!J130/'Table 3 SSI'!D130*100</f>
        <v>37.176470588235297</v>
      </c>
      <c r="I133" s="17">
        <f>G133/pop_estimate_2013!B131*100</f>
        <v>4.9149994217647741</v>
      </c>
      <c r="J133" s="17">
        <f>('Table 3 SSI'!D130-'Table 3 SSI'!R130)/'Table 3 SSI'!R130*100</f>
        <v>-5.7649667405764964</v>
      </c>
      <c r="K133" s="16">
        <f>'Table 3 SSI'!K130</f>
        <v>229</v>
      </c>
      <c r="L133" s="16">
        <f>'Table 4 OASDI'!E130+'Table 4 OASDI'!F130+'Table 4 OASDI'!G130</f>
        <v>1665</v>
      </c>
      <c r="M133" s="16">
        <f>'Table 4 OASDI'!H130+'Table 4 OASDI'!I130</f>
        <v>295</v>
      </c>
      <c r="N133" s="16">
        <f>'Table 4 OASDI'!J130+'Table 4 OASDI'!K130+'Table 4 OASDI'!L130</f>
        <v>550</v>
      </c>
      <c r="O133" s="16">
        <f>'Table 4 OASDI'!D130</f>
        <v>2510</v>
      </c>
      <c r="P133" s="17">
        <f>('Table 4 OASDI'!M130+'Table 4 OASDI'!N130)/'Table 4 OASDI'!D130*100</f>
        <v>67.928286852589636</v>
      </c>
      <c r="Q133" s="17">
        <f>O133/pop_estimate_2013!B131*100</f>
        <v>29.027408349716666</v>
      </c>
      <c r="R133" s="17">
        <f>('Table 4 OASDI'!D130-'Table 4 OASDI'!W130)/'Table 4 OASDI'!W130*100</f>
        <v>5.46218487394958</v>
      </c>
      <c r="S133" s="16">
        <f>'Table 5 OASDI'!D130</f>
        <v>2820</v>
      </c>
    </row>
    <row r="134" spans="1:19" x14ac:dyDescent="0.3">
      <c r="A134" t="s">
        <v>126</v>
      </c>
      <c r="B134" s="16">
        <f>'Table 3 SSI'!E131</f>
        <v>138</v>
      </c>
      <c r="C134" s="16">
        <f>'Table 3 SSI'!F131</f>
        <v>2549</v>
      </c>
      <c r="D134" s="17">
        <f>'Table 3 SSI'!G131/'Table 3 SSI'!D131*100</f>
        <v>14.812058057312989</v>
      </c>
      <c r="E134" s="17">
        <f>'Table 3 SSI'!H131/'Table 3 SSI'!D131*100</f>
        <v>70.45031633792334</v>
      </c>
      <c r="F134" s="17">
        <f>'Table 3 SSI'!I131/'Table 3 SSI'!D131*100</f>
        <v>14.737625604763677</v>
      </c>
      <c r="G134" s="16">
        <f>'Table 3 SSI'!D131</f>
        <v>2687</v>
      </c>
      <c r="H134" s="17">
        <f>'Table 3 SSI'!J131/'Table 3 SSI'!D131*100</f>
        <v>32.973576479344999</v>
      </c>
      <c r="I134" s="17">
        <f>G134/pop_estimate_2013!B132*100</f>
        <v>4.1950945340431849</v>
      </c>
      <c r="J134" s="17">
        <f>('Table 3 SSI'!D131-'Table 3 SSI'!R131)/'Table 3 SSI'!R131*100</f>
        <v>2.9501915708812261</v>
      </c>
      <c r="K134" s="16">
        <f>'Table 3 SSI'!K131</f>
        <v>1514</v>
      </c>
      <c r="L134" s="16">
        <f>'Table 4 OASDI'!E131+'Table 4 OASDI'!F131+'Table 4 OASDI'!G131</f>
        <v>10125</v>
      </c>
      <c r="M134" s="16">
        <f>'Table 4 OASDI'!H131+'Table 4 OASDI'!I131</f>
        <v>1510</v>
      </c>
      <c r="N134" s="16">
        <f>'Table 4 OASDI'!J131+'Table 4 OASDI'!K131+'Table 4 OASDI'!L131</f>
        <v>3595</v>
      </c>
      <c r="O134" s="16">
        <f>'Table 4 OASDI'!D131</f>
        <v>15230</v>
      </c>
      <c r="P134" s="17">
        <f>('Table 4 OASDI'!M131+'Table 4 OASDI'!N131)/'Table 4 OASDI'!D131*100</f>
        <v>65.233092580433365</v>
      </c>
      <c r="Q134" s="17">
        <f>O134/pop_estimate_2013!B132*100</f>
        <v>23.777926964450206</v>
      </c>
      <c r="R134" s="17">
        <f>('Table 4 OASDI'!D131-'Table 4 OASDI'!W131)/'Table 4 OASDI'!W131*100</f>
        <v>1.7368069472277889</v>
      </c>
      <c r="S134" s="16">
        <f>'Table 5 OASDI'!D131</f>
        <v>17929</v>
      </c>
    </row>
    <row r="135" spans="1:19" x14ac:dyDescent="0.3">
      <c r="A135" t="s">
        <v>127</v>
      </c>
      <c r="B135" s="16">
        <f>'Table 3 SSI'!E132</f>
        <v>86</v>
      </c>
      <c r="C135" s="16">
        <f>'Table 3 SSI'!F132</f>
        <v>1128</v>
      </c>
      <c r="D135" s="17">
        <f>'Table 3 SSI'!G132/'Table 3 SSI'!D132*100</f>
        <v>13.344316309719934</v>
      </c>
      <c r="E135" s="17">
        <f>'Table 3 SSI'!H132/'Table 3 SSI'!D132*100</f>
        <v>69.192751235584851</v>
      </c>
      <c r="F135" s="17">
        <f>'Table 3 SSI'!I132/'Table 3 SSI'!D132*100</f>
        <v>17.462932454695224</v>
      </c>
      <c r="G135" s="16">
        <f>'Table 3 SSI'!D132</f>
        <v>1214</v>
      </c>
      <c r="H135" s="17">
        <f>'Table 3 SSI'!J132/'Table 3 SSI'!D132*100</f>
        <v>36.16144975288303</v>
      </c>
      <c r="I135" s="17">
        <f>G135/pop_estimate_2013!B133*100</f>
        <v>4.7447823028218563</v>
      </c>
      <c r="J135" s="17">
        <f>('Table 3 SSI'!D132-'Table 3 SSI'!R132)/'Table 3 SSI'!R132*100</f>
        <v>2.2746419545071608</v>
      </c>
      <c r="K135" s="16">
        <f>'Table 3 SSI'!K132</f>
        <v>669</v>
      </c>
      <c r="L135" s="16">
        <f>'Table 4 OASDI'!E132+'Table 4 OASDI'!F132+'Table 4 OASDI'!G132</f>
        <v>4850</v>
      </c>
      <c r="M135" s="16">
        <f>'Table 4 OASDI'!H132+'Table 4 OASDI'!I132</f>
        <v>715</v>
      </c>
      <c r="N135" s="16">
        <f>'Table 4 OASDI'!J132+'Table 4 OASDI'!K132+'Table 4 OASDI'!L132</f>
        <v>1505</v>
      </c>
      <c r="O135" s="16">
        <f>'Table 4 OASDI'!D132</f>
        <v>7070</v>
      </c>
      <c r="P135" s="17">
        <f>('Table 4 OASDI'!M132+'Table 4 OASDI'!N132)/'Table 4 OASDI'!D132*100</f>
        <v>67.256011315417254</v>
      </c>
      <c r="Q135" s="17">
        <f>O135/pop_estimate_2013!B133*100</f>
        <v>27.632298913468301</v>
      </c>
      <c r="R135" s="17">
        <f>('Table 4 OASDI'!D132-'Table 4 OASDI'!W132)/'Table 4 OASDI'!W132*100</f>
        <v>0.21261516654854712</v>
      </c>
      <c r="S135" s="16">
        <f>'Table 5 OASDI'!D132</f>
        <v>8000</v>
      </c>
    </row>
    <row r="136" spans="1:19" x14ac:dyDescent="0.3">
      <c r="A136" t="s">
        <v>128</v>
      </c>
      <c r="B136" s="16">
        <f>'Table 3 SSI'!E133</f>
        <v>39</v>
      </c>
      <c r="C136" s="16">
        <f>'Table 3 SSI'!F133</f>
        <v>236</v>
      </c>
      <c r="D136" s="17">
        <f>'Table 3 SSI'!G133/'Table 3 SSI'!D133*100</f>
        <v>12</v>
      </c>
      <c r="E136" s="17">
        <f>'Table 3 SSI'!H133/'Table 3 SSI'!D133*100</f>
        <v>57.818181818181813</v>
      </c>
      <c r="F136" s="17">
        <f>'Table 3 SSI'!I133/'Table 3 SSI'!D133*100</f>
        <v>30.181818181818183</v>
      </c>
      <c r="G136" s="16">
        <f>'Table 3 SSI'!D133</f>
        <v>275</v>
      </c>
      <c r="H136" s="17">
        <f>'Table 3 SSI'!J133/'Table 3 SSI'!D133*100</f>
        <v>41.818181818181813</v>
      </c>
      <c r="I136" s="17">
        <f>G136/pop_estimate_2013!B134*100</f>
        <v>4.7000512732866175</v>
      </c>
      <c r="J136" s="17">
        <f>('Table 3 SSI'!D133-'Table 3 SSI'!R133)/'Table 3 SSI'!R133*100</f>
        <v>-1.079136690647482</v>
      </c>
      <c r="K136" s="16">
        <f>'Table 3 SSI'!K133</f>
        <v>158</v>
      </c>
      <c r="L136" s="16">
        <f>'Table 4 OASDI'!E133+'Table 4 OASDI'!F133+'Table 4 OASDI'!G133</f>
        <v>675</v>
      </c>
      <c r="M136" s="16">
        <f>'Table 4 OASDI'!H133+'Table 4 OASDI'!I133</f>
        <v>140</v>
      </c>
      <c r="N136" s="16">
        <f>'Table 4 OASDI'!J133+'Table 4 OASDI'!K133+'Table 4 OASDI'!L133</f>
        <v>275</v>
      </c>
      <c r="O136" s="16">
        <f>'Table 4 OASDI'!D133</f>
        <v>1090</v>
      </c>
      <c r="P136" s="17">
        <f>('Table 4 OASDI'!M133+'Table 4 OASDI'!N133)/'Table 4 OASDI'!D133*100</f>
        <v>64.22018348623854</v>
      </c>
      <c r="Q136" s="17">
        <f>O136/pop_estimate_2013!B134*100</f>
        <v>18.629294137754229</v>
      </c>
      <c r="R136" s="17">
        <f>('Table 4 OASDI'!D133-'Table 4 OASDI'!W133)/'Table 4 OASDI'!W133*100</f>
        <v>-4.8034934497816595</v>
      </c>
      <c r="S136" s="16">
        <f>'Table 5 OASDI'!D133</f>
        <v>1098</v>
      </c>
    </row>
    <row r="137" spans="1:19" x14ac:dyDescent="0.3">
      <c r="A137" t="s">
        <v>129</v>
      </c>
      <c r="B137" s="16">
        <f>'Table 3 SSI'!E134</f>
        <v>93</v>
      </c>
      <c r="C137" s="16">
        <f>'Table 3 SSI'!F134</f>
        <v>1249</v>
      </c>
      <c r="D137" s="17">
        <f>'Table 3 SSI'!G134/'Table 3 SSI'!D134*100</f>
        <v>16.095380029806257</v>
      </c>
      <c r="E137" s="17">
        <f>'Table 3 SSI'!H134/'Table 3 SSI'!D134*100</f>
        <v>63.85991058122206</v>
      </c>
      <c r="F137" s="17">
        <f>'Table 3 SSI'!I134/'Table 3 SSI'!D134*100</f>
        <v>20.044709388971686</v>
      </c>
      <c r="G137" s="16">
        <f>'Table 3 SSI'!D134</f>
        <v>1342</v>
      </c>
      <c r="H137" s="17">
        <f>'Table 3 SSI'!J134/'Table 3 SSI'!D134*100</f>
        <v>34.649776453055139</v>
      </c>
      <c r="I137" s="17">
        <f>G137/pop_estimate_2013!B135*100</f>
        <v>4.3601156632769094</v>
      </c>
      <c r="J137" s="17">
        <f>('Table 3 SSI'!D134-'Table 3 SSI'!R134)/'Table 3 SSI'!R134*100</f>
        <v>-2.1152443471918305</v>
      </c>
      <c r="K137" s="16">
        <f>'Table 3 SSI'!K134</f>
        <v>736</v>
      </c>
      <c r="L137" s="16">
        <f>'Table 4 OASDI'!E134+'Table 4 OASDI'!F134+'Table 4 OASDI'!G134</f>
        <v>4430</v>
      </c>
      <c r="M137" s="16">
        <f>'Table 4 OASDI'!H134+'Table 4 OASDI'!I134</f>
        <v>745</v>
      </c>
      <c r="N137" s="16">
        <f>'Table 4 OASDI'!J134+'Table 4 OASDI'!K134+'Table 4 OASDI'!L134</f>
        <v>1445</v>
      </c>
      <c r="O137" s="16">
        <f>'Table 4 OASDI'!D134</f>
        <v>6620</v>
      </c>
      <c r="P137" s="17">
        <f>('Table 4 OASDI'!M134+'Table 4 OASDI'!N134)/'Table 4 OASDI'!D134*100</f>
        <v>66.465256797583081</v>
      </c>
      <c r="Q137" s="17">
        <f>O137/pop_estimate_2013!B135*100</f>
        <v>21.508171155658079</v>
      </c>
      <c r="R137" s="17">
        <f>('Table 4 OASDI'!D134-'Table 4 OASDI'!W134)/'Table 4 OASDI'!W134*100</f>
        <v>0.99160945842868031</v>
      </c>
      <c r="S137" s="16">
        <f>'Table 5 OASDI'!D134</f>
        <v>7410</v>
      </c>
    </row>
    <row r="138" spans="1:19" x14ac:dyDescent="0.3">
      <c r="A138" t="s">
        <v>130</v>
      </c>
      <c r="B138" s="16">
        <f>'Table 3 SSI'!E135</f>
        <v>38</v>
      </c>
      <c r="C138" s="16">
        <f>'Table 3 SSI'!F135</f>
        <v>316</v>
      </c>
      <c r="D138" s="17">
        <f>'Table 3 SSI'!G135/'Table 3 SSI'!D135*100</f>
        <v>11.864406779661017</v>
      </c>
      <c r="E138" s="17">
        <f>'Table 3 SSI'!H135/'Table 3 SSI'!D135*100</f>
        <v>61.581920903954803</v>
      </c>
      <c r="F138" s="17">
        <f>'Table 3 SSI'!I135/'Table 3 SSI'!D135*100</f>
        <v>26.55367231638418</v>
      </c>
      <c r="G138" s="16">
        <f>'Table 3 SSI'!D135</f>
        <v>354</v>
      </c>
      <c r="H138" s="17">
        <f>'Table 3 SSI'!J135/'Table 3 SSI'!D135*100</f>
        <v>38.135593220338983</v>
      </c>
      <c r="I138" s="17">
        <f>G138/pop_estimate_2013!B136*100</f>
        <v>5.5862395455262739</v>
      </c>
      <c r="J138" s="17">
        <f>('Table 3 SSI'!D135-'Table 3 SSI'!R135)/'Table 3 SSI'!R135*100</f>
        <v>-3.804347826086957</v>
      </c>
      <c r="K138" s="16">
        <f>'Table 3 SSI'!K135</f>
        <v>201</v>
      </c>
      <c r="L138" s="16">
        <f>'Table 4 OASDI'!E135+'Table 4 OASDI'!F135+'Table 4 OASDI'!G135</f>
        <v>1085</v>
      </c>
      <c r="M138" s="16">
        <f>'Table 4 OASDI'!H135+'Table 4 OASDI'!I135</f>
        <v>200</v>
      </c>
      <c r="N138" s="16">
        <f>'Table 4 OASDI'!J135+'Table 4 OASDI'!K135+'Table 4 OASDI'!L135</f>
        <v>410</v>
      </c>
      <c r="O138" s="16">
        <f>'Table 4 OASDI'!D135</f>
        <v>1695</v>
      </c>
      <c r="P138" s="17">
        <f>('Table 4 OASDI'!M135+'Table 4 OASDI'!N135)/'Table 4 OASDI'!D135*100</f>
        <v>62.831858407079643</v>
      </c>
      <c r="Q138" s="17">
        <f>O138/pop_estimate_2013!B136*100</f>
        <v>26.747672400189366</v>
      </c>
      <c r="R138" s="17">
        <f>('Table 4 OASDI'!D135-'Table 4 OASDI'!W135)/'Table 4 OASDI'!W135*100</f>
        <v>0.59347181008902083</v>
      </c>
      <c r="S138" s="16">
        <f>'Table 5 OASDI'!D135</f>
        <v>1865</v>
      </c>
    </row>
    <row r="139" spans="1:19" x14ac:dyDescent="0.3">
      <c r="A139" t="s">
        <v>131</v>
      </c>
      <c r="B139" s="16" t="str">
        <f>'Table 3 SSI'!E136</f>
        <v>(X)</v>
      </c>
      <c r="C139" s="16" t="str">
        <f>'Table 3 SSI'!F136</f>
        <v>(X)</v>
      </c>
      <c r="D139" s="17">
        <f>'Table 3 SSI'!G136/'Table 3 SSI'!D136*100</f>
        <v>12.5</v>
      </c>
      <c r="E139" s="17">
        <f>'Table 3 SSI'!H136/'Table 3 SSI'!D136*100</f>
        <v>61.53846153846154</v>
      </c>
      <c r="F139" s="17">
        <f>'Table 3 SSI'!I136/'Table 3 SSI'!D136*100</f>
        <v>25.961538461538463</v>
      </c>
      <c r="G139" s="16">
        <f>'Table 3 SSI'!D136</f>
        <v>104</v>
      </c>
      <c r="H139" s="17">
        <f>'Table 3 SSI'!J136/'Table 3 SSI'!D136*100</f>
        <v>37.5</v>
      </c>
      <c r="I139" s="17">
        <f>G139/pop_estimate_2013!B137*100</f>
        <v>6.3453325198291637</v>
      </c>
      <c r="J139" s="17">
        <f>('Table 3 SSI'!D136-'Table 3 SSI'!R136)/'Table 3 SSI'!R136*100</f>
        <v>-6.3063063063063058</v>
      </c>
      <c r="K139" s="16">
        <f>'Table 3 SSI'!K136</f>
        <v>56</v>
      </c>
      <c r="L139" s="16">
        <f>'Table 4 OASDI'!E136+'Table 4 OASDI'!F136+'Table 4 OASDI'!G136</f>
        <v>315</v>
      </c>
      <c r="M139" s="16">
        <f>'Table 4 OASDI'!H136+'Table 4 OASDI'!I136</f>
        <v>50</v>
      </c>
      <c r="N139" s="16">
        <f>'Table 4 OASDI'!J136+'Table 4 OASDI'!K136+'Table 4 OASDI'!L136</f>
        <v>110</v>
      </c>
      <c r="O139" s="16">
        <f>'Table 4 OASDI'!D136</f>
        <v>475</v>
      </c>
      <c r="P139" s="17">
        <f>('Table 4 OASDI'!M136+'Table 4 OASDI'!N136)/'Table 4 OASDI'!D136*100</f>
        <v>68.421052631578945</v>
      </c>
      <c r="Q139" s="17">
        <f>O139/pop_estimate_2013!B137*100</f>
        <v>28.981086028065896</v>
      </c>
      <c r="R139" s="17">
        <f>('Table 4 OASDI'!D136-'Table 4 OASDI'!W136)/'Table 4 OASDI'!W136*100</f>
        <v>-7.7669902912621351</v>
      </c>
      <c r="S139" s="16">
        <f>'Table 5 OASDI'!D136</f>
        <v>515</v>
      </c>
    </row>
    <row r="140" spans="1:19" x14ac:dyDescent="0.3">
      <c r="A140" t="s">
        <v>132</v>
      </c>
      <c r="B140" s="16">
        <f>'Table 3 SSI'!E137</f>
        <v>86</v>
      </c>
      <c r="C140" s="16">
        <f>'Table 3 SSI'!F137</f>
        <v>864</v>
      </c>
      <c r="D140" s="17">
        <f>'Table 3 SSI'!G137/'Table 3 SSI'!D137*100</f>
        <v>16</v>
      </c>
      <c r="E140" s="17">
        <f>'Table 3 SSI'!H137/'Table 3 SSI'!D137*100</f>
        <v>59.473684210526315</v>
      </c>
      <c r="F140" s="17">
        <f>'Table 3 SSI'!I137/'Table 3 SSI'!D137*100</f>
        <v>24.526315789473685</v>
      </c>
      <c r="G140" s="16">
        <f>'Table 3 SSI'!D137</f>
        <v>950</v>
      </c>
      <c r="H140" s="17">
        <f>'Table 3 SSI'!J137/'Table 3 SSI'!D137*100</f>
        <v>37.15789473684211</v>
      </c>
      <c r="I140" s="17">
        <f>G140/pop_estimate_2013!B138*100</f>
        <v>3.7655079472036146</v>
      </c>
      <c r="J140" s="17">
        <f>('Table 3 SSI'!D137-'Table 3 SSI'!R137)/'Table 3 SSI'!R137*100</f>
        <v>-1.0416666666666665</v>
      </c>
      <c r="K140" s="16">
        <f>'Table 3 SSI'!K137</f>
        <v>511</v>
      </c>
      <c r="L140" s="16">
        <f>'Table 4 OASDI'!E137+'Table 4 OASDI'!F137+'Table 4 OASDI'!G137</f>
        <v>2725</v>
      </c>
      <c r="M140" s="16">
        <f>'Table 4 OASDI'!H137+'Table 4 OASDI'!I137</f>
        <v>550</v>
      </c>
      <c r="N140" s="16">
        <f>'Table 4 OASDI'!J137+'Table 4 OASDI'!K137+'Table 4 OASDI'!L137</f>
        <v>1055</v>
      </c>
      <c r="O140" s="16">
        <f>'Table 4 OASDI'!D137</f>
        <v>4330</v>
      </c>
      <c r="P140" s="17">
        <f>('Table 4 OASDI'!M137+'Table 4 OASDI'!N137)/'Table 4 OASDI'!D137*100</f>
        <v>63.048498845265591</v>
      </c>
      <c r="Q140" s="17">
        <f>O140/pop_estimate_2013!B138*100</f>
        <v>17.162788854096476</v>
      </c>
      <c r="R140" s="17">
        <f>('Table 4 OASDI'!D137-'Table 4 OASDI'!W137)/'Table 4 OASDI'!W137*100</f>
        <v>-1.1415525114155249</v>
      </c>
      <c r="S140" s="16">
        <f>'Table 5 OASDI'!D137</f>
        <v>4451</v>
      </c>
    </row>
    <row r="141" spans="1:19" x14ac:dyDescent="0.3">
      <c r="A141" t="s">
        <v>133</v>
      </c>
      <c r="B141" s="16">
        <f>'Table 3 SSI'!E138</f>
        <v>41</v>
      </c>
      <c r="C141" s="16">
        <f>'Table 3 SSI'!F138</f>
        <v>371</v>
      </c>
      <c r="D141" s="17">
        <f>'Table 3 SSI'!G138/'Table 3 SSI'!D138*100</f>
        <v>8.4951456310679614</v>
      </c>
      <c r="E141" s="17">
        <f>'Table 3 SSI'!H138/'Table 3 SSI'!D138*100</f>
        <v>64.563106796116514</v>
      </c>
      <c r="F141" s="17">
        <f>'Table 3 SSI'!I138/'Table 3 SSI'!D138*100</f>
        <v>26.941747572815533</v>
      </c>
      <c r="G141" s="16">
        <f>'Table 3 SSI'!D138</f>
        <v>412</v>
      </c>
      <c r="H141" s="17">
        <f>'Table 3 SSI'!J138/'Table 3 SSI'!D138*100</f>
        <v>37.864077669902912</v>
      </c>
      <c r="I141" s="17">
        <f>G141/pop_estimate_2013!B139*100</f>
        <v>4.945978391356542</v>
      </c>
      <c r="J141" s="17">
        <f>('Table 3 SSI'!D138-'Table 3 SSI'!R138)/'Table 3 SSI'!R138*100</f>
        <v>-4.8498845265588919</v>
      </c>
      <c r="K141" s="16">
        <f>'Table 3 SSI'!K138</f>
        <v>207</v>
      </c>
      <c r="L141" s="16">
        <f>'Table 4 OASDI'!E138+'Table 4 OASDI'!F138+'Table 4 OASDI'!G138</f>
        <v>1200</v>
      </c>
      <c r="M141" s="16">
        <f>'Table 4 OASDI'!H138+'Table 4 OASDI'!I138</f>
        <v>260</v>
      </c>
      <c r="N141" s="16">
        <f>'Table 4 OASDI'!J138+'Table 4 OASDI'!K138+'Table 4 OASDI'!L138</f>
        <v>480</v>
      </c>
      <c r="O141" s="16">
        <f>'Table 4 OASDI'!D138</f>
        <v>1940</v>
      </c>
      <c r="P141" s="17">
        <f>('Table 4 OASDI'!M138+'Table 4 OASDI'!N138)/'Table 4 OASDI'!D138*100</f>
        <v>64.175257731958766</v>
      </c>
      <c r="Q141" s="17">
        <f>O141/pop_estimate_2013!B139*100</f>
        <v>23.289315726290518</v>
      </c>
      <c r="R141" s="17">
        <f>('Table 4 OASDI'!D138-'Table 4 OASDI'!W138)/'Table 4 OASDI'!W138*100</f>
        <v>0</v>
      </c>
      <c r="S141" s="16">
        <f>'Table 5 OASDI'!D138</f>
        <v>2023</v>
      </c>
    </row>
    <row r="142" spans="1:19" x14ac:dyDescent="0.3">
      <c r="A142" t="s">
        <v>134</v>
      </c>
      <c r="B142" s="16">
        <f>'Table 3 SSI'!E139</f>
        <v>31</v>
      </c>
      <c r="C142" s="16">
        <f>'Table 3 SSI'!F139</f>
        <v>587</v>
      </c>
      <c r="D142" s="17">
        <f>'Table 3 SSI'!G139/'Table 3 SSI'!D139*100</f>
        <v>16.181229773462782</v>
      </c>
      <c r="E142" s="17">
        <f>'Table 3 SSI'!H139/'Table 3 SSI'!D139*100</f>
        <v>62.135922330097081</v>
      </c>
      <c r="F142" s="17">
        <f>'Table 3 SSI'!I139/'Table 3 SSI'!D139*100</f>
        <v>21.68284789644013</v>
      </c>
      <c r="G142" s="16">
        <f>'Table 3 SSI'!D139</f>
        <v>618</v>
      </c>
      <c r="H142" s="17">
        <f>'Table 3 SSI'!J139/'Table 3 SSI'!D139*100</f>
        <v>39.158576051779939</v>
      </c>
      <c r="I142" s="17">
        <f>G142/pop_estimate_2013!B140*100</f>
        <v>3.7682926829268291</v>
      </c>
      <c r="J142" s="17">
        <f>('Table 3 SSI'!D139-'Table 3 SSI'!R139)/'Table 3 SSI'!R139*100</f>
        <v>-2.9827315541601256</v>
      </c>
      <c r="K142" s="16">
        <f>'Table 3 SSI'!K139</f>
        <v>315</v>
      </c>
      <c r="L142" s="16">
        <f>'Table 4 OASDI'!E139+'Table 4 OASDI'!F139+'Table 4 OASDI'!G139</f>
        <v>1660</v>
      </c>
      <c r="M142" s="16">
        <f>'Table 4 OASDI'!H139+'Table 4 OASDI'!I139</f>
        <v>340</v>
      </c>
      <c r="N142" s="16">
        <f>'Table 4 OASDI'!J139+'Table 4 OASDI'!K139+'Table 4 OASDI'!L139</f>
        <v>730</v>
      </c>
      <c r="O142" s="16">
        <f>'Table 4 OASDI'!D139</f>
        <v>2730</v>
      </c>
      <c r="P142" s="17">
        <f>('Table 4 OASDI'!M139+'Table 4 OASDI'!N139)/'Table 4 OASDI'!D139*100</f>
        <v>61.355311355311358</v>
      </c>
      <c r="Q142" s="17">
        <f>O142/pop_estimate_2013!B140*100</f>
        <v>16.646341463414636</v>
      </c>
      <c r="R142" s="17">
        <f>('Table 4 OASDI'!D139-'Table 4 OASDI'!W139)/'Table 4 OASDI'!W139*100</f>
        <v>-4.3782837127845884</v>
      </c>
      <c r="S142" s="16">
        <f>'Table 5 OASDI'!D139</f>
        <v>2830</v>
      </c>
    </row>
    <row r="143" spans="1:19" x14ac:dyDescent="0.3">
      <c r="A143" t="s">
        <v>135</v>
      </c>
      <c r="B143" s="16">
        <f>'Table 3 SSI'!E140</f>
        <v>70</v>
      </c>
      <c r="C143" s="16">
        <f>'Table 3 SSI'!F140</f>
        <v>489</v>
      </c>
      <c r="D143" s="17">
        <f>'Table 3 SSI'!G140/'Table 3 SSI'!D140*100</f>
        <v>17.173524150268335</v>
      </c>
      <c r="E143" s="17">
        <f>'Table 3 SSI'!H140/'Table 3 SSI'!D140*100</f>
        <v>53.13059033989267</v>
      </c>
      <c r="F143" s="17">
        <f>'Table 3 SSI'!I140/'Table 3 SSI'!D140*100</f>
        <v>29.695885509838998</v>
      </c>
      <c r="G143" s="16">
        <f>'Table 3 SSI'!D140</f>
        <v>559</v>
      </c>
      <c r="H143" s="17">
        <f>'Table 3 SSI'!J140/'Table 3 SSI'!D140*100</f>
        <v>41.144901610017889</v>
      </c>
      <c r="I143" s="17">
        <f>G143/pop_estimate_2013!B141*100</f>
        <v>6.1340941512125529</v>
      </c>
      <c r="J143" s="17">
        <f>('Table 3 SSI'!D140-'Table 3 SSI'!R140)/'Table 3 SSI'!R140*100</f>
        <v>-5.8922558922558927</v>
      </c>
      <c r="K143" s="16">
        <f>'Table 3 SSI'!K140</f>
        <v>310</v>
      </c>
      <c r="L143" s="16">
        <f>'Table 4 OASDI'!E140+'Table 4 OASDI'!F140+'Table 4 OASDI'!G140</f>
        <v>1620</v>
      </c>
      <c r="M143" s="16">
        <f>'Table 4 OASDI'!H140+'Table 4 OASDI'!I140</f>
        <v>275</v>
      </c>
      <c r="N143" s="16">
        <f>'Table 4 OASDI'!J140+'Table 4 OASDI'!K140+'Table 4 OASDI'!L140</f>
        <v>495</v>
      </c>
      <c r="O143" s="16">
        <f>'Table 4 OASDI'!D140</f>
        <v>2390</v>
      </c>
      <c r="P143" s="17">
        <f>('Table 4 OASDI'!M140+'Table 4 OASDI'!N140)/'Table 4 OASDI'!D140*100</f>
        <v>67.991631799163173</v>
      </c>
      <c r="Q143" s="17">
        <f>O143/pop_estimate_2013!B141*100</f>
        <v>26.22627016350269</v>
      </c>
      <c r="R143" s="17">
        <f>('Table 4 OASDI'!D140-'Table 4 OASDI'!W140)/'Table 4 OASDI'!W140*100</f>
        <v>-0.82987551867219922</v>
      </c>
      <c r="S143" s="16">
        <f>'Table 5 OASDI'!D140</f>
        <v>2517</v>
      </c>
    </row>
    <row r="144" spans="1:19" x14ac:dyDescent="0.3">
      <c r="A144" t="s">
        <v>136</v>
      </c>
      <c r="B144" s="16">
        <f>'Table 3 SSI'!E141</f>
        <v>137</v>
      </c>
      <c r="C144" s="16">
        <f>'Table 3 SSI'!F141</f>
        <v>2119</v>
      </c>
      <c r="D144" s="17">
        <f>'Table 3 SSI'!G141/'Table 3 SSI'!D141*100</f>
        <v>20.478723404255319</v>
      </c>
      <c r="E144" s="17">
        <f>'Table 3 SSI'!H141/'Table 3 SSI'!D141*100</f>
        <v>61.87943262411347</v>
      </c>
      <c r="F144" s="17">
        <f>'Table 3 SSI'!I141/'Table 3 SSI'!D141*100</f>
        <v>17.641843971631204</v>
      </c>
      <c r="G144" s="16">
        <f>'Table 3 SSI'!D141</f>
        <v>2256</v>
      </c>
      <c r="H144" s="17">
        <f>'Table 3 SSI'!J141/'Table 3 SSI'!D141*100</f>
        <v>35.150709219858157</v>
      </c>
      <c r="I144" s="17">
        <f>G144/pop_estimate_2013!B142*100</f>
        <v>5.0063244790626449</v>
      </c>
      <c r="J144" s="17">
        <f>('Table 3 SSI'!D141-'Table 3 SSI'!R141)/'Table 3 SSI'!R141*100</f>
        <v>3.1078610603290677</v>
      </c>
      <c r="K144" s="16">
        <f>'Table 3 SSI'!K141</f>
        <v>1260</v>
      </c>
      <c r="L144" s="16">
        <f>'Table 4 OASDI'!E141+'Table 4 OASDI'!F141+'Table 4 OASDI'!G141</f>
        <v>7325</v>
      </c>
      <c r="M144" s="16">
        <f>'Table 4 OASDI'!H141+'Table 4 OASDI'!I141</f>
        <v>1210</v>
      </c>
      <c r="N144" s="16">
        <f>'Table 4 OASDI'!J141+'Table 4 OASDI'!K141+'Table 4 OASDI'!L141</f>
        <v>2375</v>
      </c>
      <c r="O144" s="16">
        <f>'Table 4 OASDI'!D141</f>
        <v>10910</v>
      </c>
      <c r="P144" s="17">
        <f>('Table 4 OASDI'!M141+'Table 4 OASDI'!N141)/'Table 4 OASDI'!D141*100</f>
        <v>67.369385884509626</v>
      </c>
      <c r="Q144" s="17">
        <f>O144/pop_estimate_2013!B142*100</f>
        <v>24.210549674899585</v>
      </c>
      <c r="R144" s="17">
        <f>('Table 4 OASDI'!D141-'Table 4 OASDI'!W141)/'Table 4 OASDI'!W141*100</f>
        <v>4.401913875598086</v>
      </c>
      <c r="S144" s="16">
        <f>'Table 5 OASDI'!D141</f>
        <v>12404</v>
      </c>
    </row>
    <row r="145" spans="1:19" x14ac:dyDescent="0.3">
      <c r="A145" t="s">
        <v>137</v>
      </c>
      <c r="B145" s="16">
        <f>'Table 3 SSI'!E142</f>
        <v>156</v>
      </c>
      <c r="C145" s="16">
        <f>'Table 3 SSI'!F142</f>
        <v>1498</v>
      </c>
      <c r="D145" s="17">
        <f>'Table 3 SSI'!G142/'Table 3 SSI'!D142*100</f>
        <v>19.709794437726725</v>
      </c>
      <c r="E145" s="17">
        <f>'Table 3 SSI'!H142/'Table 3 SSI'!D142*100</f>
        <v>59.12938331318017</v>
      </c>
      <c r="F145" s="17">
        <f>'Table 3 SSI'!I142/'Table 3 SSI'!D142*100</f>
        <v>21.160822249093108</v>
      </c>
      <c r="G145" s="16">
        <f>'Table 3 SSI'!D142</f>
        <v>1654</v>
      </c>
      <c r="H145" s="17">
        <f>'Table 3 SSI'!J142/'Table 3 SSI'!D142*100</f>
        <v>38.996372430471581</v>
      </c>
      <c r="I145" s="17">
        <f>G145/pop_estimate_2013!B143*100</f>
        <v>4.0575017172014523</v>
      </c>
      <c r="J145" s="17">
        <f>('Table 3 SSI'!D142-'Table 3 SSI'!R142)/'Table 3 SSI'!R142*100</f>
        <v>0.97680097680097677</v>
      </c>
      <c r="K145" s="16">
        <f>'Table 3 SSI'!K142</f>
        <v>894</v>
      </c>
      <c r="L145" s="16">
        <f>'Table 4 OASDI'!E142+'Table 4 OASDI'!F142+'Table 4 OASDI'!G142</f>
        <v>5485</v>
      </c>
      <c r="M145" s="16">
        <f>'Table 4 OASDI'!H142+'Table 4 OASDI'!I142</f>
        <v>930</v>
      </c>
      <c r="N145" s="16">
        <f>'Table 4 OASDI'!J142+'Table 4 OASDI'!K142+'Table 4 OASDI'!L142</f>
        <v>1805</v>
      </c>
      <c r="O145" s="16">
        <f>'Table 4 OASDI'!D142</f>
        <v>8220</v>
      </c>
      <c r="P145" s="17">
        <f>('Table 4 OASDI'!M142+'Table 4 OASDI'!N142)/'Table 4 OASDI'!D142*100</f>
        <v>66.423357664233578</v>
      </c>
      <c r="Q145" s="17">
        <f>O145/pop_estimate_2013!B143*100</f>
        <v>20.164851339417133</v>
      </c>
      <c r="R145" s="17">
        <f>('Table 4 OASDI'!D142-'Table 4 OASDI'!W142)/'Table 4 OASDI'!W142*100</f>
        <v>1.7326732673267329</v>
      </c>
      <c r="S145" s="16">
        <f>'Table 5 OASDI'!D142</f>
        <v>9095</v>
      </c>
    </row>
    <row r="146" spans="1:19" x14ac:dyDescent="0.3">
      <c r="A146" t="s">
        <v>138</v>
      </c>
      <c r="B146" s="16">
        <f>'Table 3 SSI'!E143</f>
        <v>111</v>
      </c>
      <c r="C146" s="16">
        <f>'Table 3 SSI'!F143</f>
        <v>1222</v>
      </c>
      <c r="D146" s="17">
        <f>'Table 3 SSI'!G143/'Table 3 SSI'!D143*100</f>
        <v>14.628657164291074</v>
      </c>
      <c r="E146" s="17">
        <f>'Table 3 SSI'!H143/'Table 3 SSI'!D143*100</f>
        <v>62.115528882220552</v>
      </c>
      <c r="F146" s="17">
        <f>'Table 3 SSI'!I143/'Table 3 SSI'!D143*100</f>
        <v>23.255813953488371</v>
      </c>
      <c r="G146" s="16">
        <f>'Table 3 SSI'!D143</f>
        <v>1333</v>
      </c>
      <c r="H146" s="17">
        <f>'Table 3 SSI'!J143/'Table 3 SSI'!D143*100</f>
        <v>38.934733683420859</v>
      </c>
      <c r="I146" s="17">
        <f>G146/pop_estimate_2013!B144*100</f>
        <v>4.893359274622811</v>
      </c>
      <c r="J146" s="17">
        <f>('Table 3 SSI'!D143-'Table 3 SSI'!R143)/'Table 3 SSI'!R143*100</f>
        <v>-5.1245551601423491</v>
      </c>
      <c r="K146" s="16">
        <f>'Table 3 SSI'!K143</f>
        <v>685</v>
      </c>
      <c r="L146" s="16">
        <f>'Table 4 OASDI'!E143+'Table 4 OASDI'!F143+'Table 4 OASDI'!G143</f>
        <v>4030</v>
      </c>
      <c r="M146" s="16">
        <f>'Table 4 OASDI'!H143+'Table 4 OASDI'!I143</f>
        <v>700</v>
      </c>
      <c r="N146" s="16">
        <f>'Table 4 OASDI'!J143+'Table 4 OASDI'!K143+'Table 4 OASDI'!L143</f>
        <v>1390</v>
      </c>
      <c r="O146" s="16">
        <f>'Table 4 OASDI'!D143</f>
        <v>6120</v>
      </c>
      <c r="P146" s="17">
        <f>('Table 4 OASDI'!M143+'Table 4 OASDI'!N143)/'Table 4 OASDI'!D143*100</f>
        <v>65.196078431372555</v>
      </c>
      <c r="Q146" s="17">
        <f>O146/pop_estimate_2013!B144*100</f>
        <v>22.466135604419808</v>
      </c>
      <c r="R146" s="17">
        <f>('Table 4 OASDI'!D143-'Table 4 OASDI'!W143)/'Table 4 OASDI'!W143*100</f>
        <v>-3.622047244094488</v>
      </c>
      <c r="S146" s="16">
        <f>'Table 5 OASDI'!D143</f>
        <v>6661</v>
      </c>
    </row>
    <row r="147" spans="1:19" x14ac:dyDescent="0.3">
      <c r="A147" t="s">
        <v>139</v>
      </c>
      <c r="B147" s="16">
        <f>'Table 3 SSI'!E144</f>
        <v>33</v>
      </c>
      <c r="C147" s="16">
        <f>'Table 3 SSI'!F144</f>
        <v>221</v>
      </c>
      <c r="D147" s="17">
        <f>'Table 3 SSI'!G144/'Table 3 SSI'!D144*100</f>
        <v>6.6929133858267722</v>
      </c>
      <c r="E147" s="17">
        <f>'Table 3 SSI'!H144/'Table 3 SSI'!D144*100</f>
        <v>66.141732283464577</v>
      </c>
      <c r="F147" s="17">
        <f>'Table 3 SSI'!I144/'Table 3 SSI'!D144*100</f>
        <v>27.165354330708663</v>
      </c>
      <c r="G147" s="16">
        <f>'Table 3 SSI'!D144</f>
        <v>254</v>
      </c>
      <c r="H147" s="17">
        <f>'Table 3 SSI'!J144/'Table 3 SSI'!D144*100</f>
        <v>47.244094488188978</v>
      </c>
      <c r="I147" s="17">
        <f>G147/pop_estimate_2013!B145*100</f>
        <v>2.2715077803612949</v>
      </c>
      <c r="J147" s="17">
        <f>('Table 3 SSI'!D144-'Table 3 SSI'!R144)/'Table 3 SSI'!R144*100</f>
        <v>2.834008097165992</v>
      </c>
      <c r="K147" s="16">
        <f>'Table 3 SSI'!K144</f>
        <v>162</v>
      </c>
      <c r="L147" s="16">
        <f>'Table 4 OASDI'!E144+'Table 4 OASDI'!F144+'Table 4 OASDI'!G144</f>
        <v>3725</v>
      </c>
      <c r="M147" s="16">
        <f>'Table 4 OASDI'!H144+'Table 4 OASDI'!I144</f>
        <v>360</v>
      </c>
      <c r="N147" s="16">
        <f>'Table 4 OASDI'!J144+'Table 4 OASDI'!K144+'Table 4 OASDI'!L144</f>
        <v>520</v>
      </c>
      <c r="O147" s="16">
        <f>'Table 4 OASDI'!D144</f>
        <v>4605</v>
      </c>
      <c r="P147" s="17">
        <f>('Table 4 OASDI'!M144+'Table 4 OASDI'!N144)/'Table 4 OASDI'!D144*100</f>
        <v>80.890336590662329</v>
      </c>
      <c r="Q147" s="17">
        <f>O147/pop_estimate_2013!B145*100</f>
        <v>41.18225719906993</v>
      </c>
      <c r="R147" s="17">
        <f>('Table 4 OASDI'!D144-'Table 4 OASDI'!W144)/'Table 4 OASDI'!W144*100</f>
        <v>2.5612472160356345</v>
      </c>
      <c r="S147" s="16">
        <f>'Table 5 OASDI'!D144</f>
        <v>5814</v>
      </c>
    </row>
    <row r="148" spans="1:19" x14ac:dyDescent="0.3">
      <c r="A148" t="s">
        <v>140</v>
      </c>
      <c r="B148" s="16">
        <f>'Table 3 SSI'!E145</f>
        <v>24</v>
      </c>
      <c r="C148" s="16">
        <f>'Table 3 SSI'!F145</f>
        <v>298</v>
      </c>
      <c r="D148" s="17">
        <f>'Table 3 SSI'!G145/'Table 3 SSI'!D145*100</f>
        <v>16.149068322981368</v>
      </c>
      <c r="E148" s="17">
        <f>'Table 3 SSI'!H145/'Table 3 SSI'!D145*100</f>
        <v>55.900621118012417</v>
      </c>
      <c r="F148" s="17">
        <f>'Table 3 SSI'!I145/'Table 3 SSI'!D145*100</f>
        <v>27.950310559006208</v>
      </c>
      <c r="G148" s="16">
        <f>'Table 3 SSI'!D145</f>
        <v>322</v>
      </c>
      <c r="H148" s="17">
        <f>'Table 3 SSI'!J145/'Table 3 SSI'!D145*100</f>
        <v>43.478260869565219</v>
      </c>
      <c r="I148" s="17">
        <f>G148/pop_estimate_2013!B146*100</f>
        <v>4.7457627118644066</v>
      </c>
      <c r="J148" s="17">
        <f>('Table 3 SSI'!D145-'Table 3 SSI'!R145)/'Table 3 SSI'!R145*100</f>
        <v>-2.7190332326283988</v>
      </c>
      <c r="K148" s="16">
        <f>'Table 3 SSI'!K145</f>
        <v>165</v>
      </c>
      <c r="L148" s="16">
        <f>'Table 4 OASDI'!E145+'Table 4 OASDI'!F145+'Table 4 OASDI'!G145</f>
        <v>970</v>
      </c>
      <c r="M148" s="16">
        <f>'Table 4 OASDI'!H145+'Table 4 OASDI'!I145</f>
        <v>175</v>
      </c>
      <c r="N148" s="16">
        <f>'Table 4 OASDI'!J145+'Table 4 OASDI'!K145+'Table 4 OASDI'!L145</f>
        <v>390</v>
      </c>
      <c r="O148" s="16">
        <f>'Table 4 OASDI'!D145</f>
        <v>1535</v>
      </c>
      <c r="P148" s="17">
        <f>('Table 4 OASDI'!M145+'Table 4 OASDI'!N145)/'Table 4 OASDI'!D145*100</f>
        <v>62.540716612377842</v>
      </c>
      <c r="Q148" s="17">
        <f>O148/pop_estimate_2013!B146*100</f>
        <v>22.62343404568902</v>
      </c>
      <c r="R148" s="17">
        <f>('Table 4 OASDI'!D145-'Table 4 OASDI'!W145)/'Table 4 OASDI'!W145*100</f>
        <v>9.252669039145907</v>
      </c>
      <c r="S148" s="16">
        <f>'Table 5 OASDI'!D145</f>
        <v>1563</v>
      </c>
    </row>
    <row r="149" spans="1:19" x14ac:dyDescent="0.3">
      <c r="A149" t="s">
        <v>141</v>
      </c>
      <c r="B149" s="16">
        <f>'Table 3 SSI'!E146</f>
        <v>162</v>
      </c>
      <c r="C149" s="16">
        <f>'Table 3 SSI'!F146</f>
        <v>2241</v>
      </c>
      <c r="D149" s="17">
        <f>'Table 3 SSI'!G146/'Table 3 SSI'!D146*100</f>
        <v>17.811069496462757</v>
      </c>
      <c r="E149" s="17">
        <f>'Table 3 SSI'!H146/'Table 3 SSI'!D146*100</f>
        <v>64.585934248855594</v>
      </c>
      <c r="F149" s="17">
        <f>'Table 3 SSI'!I146/'Table 3 SSI'!D146*100</f>
        <v>17.602996254681649</v>
      </c>
      <c r="G149" s="16">
        <f>'Table 3 SSI'!D146</f>
        <v>2403</v>
      </c>
      <c r="H149" s="17">
        <f>'Table 3 SSI'!J146/'Table 3 SSI'!D146*100</f>
        <v>33.042030794839782</v>
      </c>
      <c r="I149" s="17">
        <f>G149/pop_estimate_2013!B147*100</f>
        <v>3.4445193010621677</v>
      </c>
      <c r="J149" s="17">
        <f>('Table 3 SSI'!D146-'Table 3 SSI'!R146)/'Table 3 SSI'!R146*100</f>
        <v>1.2642225031605563</v>
      </c>
      <c r="K149" s="16">
        <f>'Table 3 SSI'!K146</f>
        <v>1338</v>
      </c>
      <c r="L149" s="16">
        <f>'Table 4 OASDI'!E146+'Table 4 OASDI'!F146+'Table 4 OASDI'!G146</f>
        <v>9180</v>
      </c>
      <c r="M149" s="16">
        <f>'Table 4 OASDI'!H146+'Table 4 OASDI'!I146</f>
        <v>1450</v>
      </c>
      <c r="N149" s="16">
        <f>'Table 4 OASDI'!J146+'Table 4 OASDI'!K146+'Table 4 OASDI'!L146</f>
        <v>3320</v>
      </c>
      <c r="O149" s="16">
        <f>'Table 4 OASDI'!D146</f>
        <v>13950</v>
      </c>
      <c r="P149" s="17">
        <f>('Table 4 OASDI'!M146+'Table 4 OASDI'!N146)/'Table 4 OASDI'!D146*100</f>
        <v>64.551971326164875</v>
      </c>
      <c r="Q149" s="17">
        <f>O149/pop_estimate_2013!B147*100</f>
        <v>19.99627309605378</v>
      </c>
      <c r="R149" s="17">
        <f>('Table 4 OASDI'!D146-'Table 4 OASDI'!W146)/'Table 4 OASDI'!W146*100</f>
        <v>2.197802197802198</v>
      </c>
      <c r="S149" s="16">
        <f>'Table 5 OASDI'!D146</f>
        <v>16526</v>
      </c>
    </row>
    <row r="150" spans="1:19" x14ac:dyDescent="0.3">
      <c r="A150" t="s">
        <v>142</v>
      </c>
      <c r="B150" s="16">
        <f>'Table 3 SSI'!E147</f>
        <v>43</v>
      </c>
      <c r="C150" s="16">
        <f>'Table 3 SSI'!F147</f>
        <v>449</v>
      </c>
      <c r="D150" s="17">
        <f>'Table 3 SSI'!G147/'Table 3 SSI'!D147*100</f>
        <v>14.43089430894309</v>
      </c>
      <c r="E150" s="17">
        <f>'Table 3 SSI'!H147/'Table 3 SSI'!D147*100</f>
        <v>59.756097560975604</v>
      </c>
      <c r="F150" s="17">
        <f>'Table 3 SSI'!I147/'Table 3 SSI'!D147*100</f>
        <v>25.8130081300813</v>
      </c>
      <c r="G150" s="16">
        <f>'Table 3 SSI'!D147</f>
        <v>492</v>
      </c>
      <c r="H150" s="17">
        <f>'Table 3 SSI'!J147/'Table 3 SSI'!D147*100</f>
        <v>41.056910569105689</v>
      </c>
      <c r="I150" s="17">
        <f>G150/pop_estimate_2013!B148*100</f>
        <v>5.9897735573411248</v>
      </c>
      <c r="J150" s="17">
        <f>('Table 3 SSI'!D147-'Table 3 SSI'!R147)/'Table 3 SSI'!R147*100</f>
        <v>0</v>
      </c>
      <c r="K150" s="16">
        <f>'Table 3 SSI'!K147</f>
        <v>246</v>
      </c>
      <c r="L150" s="16">
        <f>'Table 4 OASDI'!E147+'Table 4 OASDI'!F147+'Table 4 OASDI'!G147</f>
        <v>1410</v>
      </c>
      <c r="M150" s="16">
        <f>'Table 4 OASDI'!H147+'Table 4 OASDI'!I147</f>
        <v>235</v>
      </c>
      <c r="N150" s="16">
        <f>'Table 4 OASDI'!J147+'Table 4 OASDI'!K147+'Table 4 OASDI'!L147</f>
        <v>560</v>
      </c>
      <c r="O150" s="16">
        <f>'Table 4 OASDI'!D147</f>
        <v>2205</v>
      </c>
      <c r="P150" s="17">
        <f>('Table 4 OASDI'!M147+'Table 4 OASDI'!N147)/'Table 4 OASDI'!D147*100</f>
        <v>63.492063492063487</v>
      </c>
      <c r="Q150" s="17">
        <f>O150/pop_estimate_2013!B148*100</f>
        <v>26.844411979547118</v>
      </c>
      <c r="R150" s="17">
        <f>('Table 4 OASDI'!D147-'Table 4 OASDI'!W147)/'Table 4 OASDI'!W147*100</f>
        <v>-2</v>
      </c>
      <c r="S150" s="16">
        <f>'Table 5 OASDI'!D147</f>
        <v>2220</v>
      </c>
    </row>
    <row r="151" spans="1:19" x14ac:dyDescent="0.3">
      <c r="A151" t="s">
        <v>143</v>
      </c>
      <c r="B151" s="16">
        <f>'Table 3 SSI'!E148</f>
        <v>28</v>
      </c>
      <c r="C151" s="16">
        <f>'Table 3 SSI'!F148</f>
        <v>396</v>
      </c>
      <c r="D151" s="17">
        <f>'Table 3 SSI'!G148/'Table 3 SSI'!D148*100</f>
        <v>11.556603773584905</v>
      </c>
      <c r="E151" s="17">
        <f>'Table 3 SSI'!H148/'Table 3 SSI'!D148*100</f>
        <v>65.801886792452834</v>
      </c>
      <c r="F151" s="17">
        <f>'Table 3 SSI'!I148/'Table 3 SSI'!D148*100</f>
        <v>22.641509433962266</v>
      </c>
      <c r="G151" s="16">
        <f>'Table 3 SSI'!D148</f>
        <v>424</v>
      </c>
      <c r="H151" s="17">
        <f>'Table 3 SSI'!J148/'Table 3 SSI'!D148*100</f>
        <v>39.858490566037737</v>
      </c>
      <c r="I151" s="17">
        <f>G151/pop_estimate_2013!B149*100</f>
        <v>5.0536352800953521</v>
      </c>
      <c r="J151" s="17">
        <f>('Table 3 SSI'!D148-'Table 3 SSI'!R148)/'Table 3 SSI'!R148*100</f>
        <v>1.9230769230769231</v>
      </c>
      <c r="K151" s="16">
        <f>'Table 3 SSI'!K148</f>
        <v>209</v>
      </c>
      <c r="L151" s="16">
        <f>'Table 4 OASDI'!E148+'Table 4 OASDI'!F148+'Table 4 OASDI'!G148</f>
        <v>1460</v>
      </c>
      <c r="M151" s="16">
        <f>'Table 4 OASDI'!H148+'Table 4 OASDI'!I148</f>
        <v>290</v>
      </c>
      <c r="N151" s="16">
        <f>'Table 4 OASDI'!J148+'Table 4 OASDI'!K148+'Table 4 OASDI'!L148</f>
        <v>730</v>
      </c>
      <c r="O151" s="16">
        <f>'Table 4 OASDI'!D148</f>
        <v>2480</v>
      </c>
      <c r="P151" s="17">
        <f>('Table 4 OASDI'!M148+'Table 4 OASDI'!N148)/'Table 4 OASDI'!D148*100</f>
        <v>59.475806451612897</v>
      </c>
      <c r="Q151" s="17">
        <f>O151/pop_estimate_2013!B149*100</f>
        <v>29.558998808104885</v>
      </c>
      <c r="R151" s="17">
        <f>('Table 4 OASDI'!D148-'Table 4 OASDI'!W148)/'Table 4 OASDI'!W148*100</f>
        <v>1.8480492813141685</v>
      </c>
      <c r="S151" s="16">
        <f>'Table 5 OASDI'!D148</f>
        <v>2813</v>
      </c>
    </row>
    <row r="152" spans="1:19" x14ac:dyDescent="0.3">
      <c r="A152" t="s">
        <v>144</v>
      </c>
      <c r="B152" s="16">
        <f>'Table 3 SSI'!E149</f>
        <v>45</v>
      </c>
      <c r="C152" s="16">
        <f>'Table 3 SSI'!F149</f>
        <v>424</v>
      </c>
      <c r="D152" s="17">
        <f>'Table 3 SSI'!G149/'Table 3 SSI'!D149*100</f>
        <v>9.8081023454157776</v>
      </c>
      <c r="E152" s="17">
        <f>'Table 3 SSI'!H149/'Table 3 SSI'!D149*100</f>
        <v>65.031982942430702</v>
      </c>
      <c r="F152" s="17">
        <f>'Table 3 SSI'!I149/'Table 3 SSI'!D149*100</f>
        <v>25.159914712153519</v>
      </c>
      <c r="G152" s="16">
        <f>'Table 3 SSI'!D149</f>
        <v>469</v>
      </c>
      <c r="H152" s="17">
        <f>'Table 3 SSI'!J149/'Table 3 SSI'!D149*100</f>
        <v>42.004264392324089</v>
      </c>
      <c r="I152" s="17">
        <f>G152/pop_estimate_2013!B150*100</f>
        <v>2.1062558943728384</v>
      </c>
      <c r="J152" s="17">
        <f>('Table 3 SSI'!D149-'Table 3 SSI'!R149)/'Table 3 SSI'!R149*100</f>
        <v>-2.0876826722338206</v>
      </c>
      <c r="K152" s="16">
        <f>'Table 3 SSI'!K149</f>
        <v>242</v>
      </c>
      <c r="L152" s="16">
        <f>'Table 4 OASDI'!E149+'Table 4 OASDI'!F149+'Table 4 OASDI'!G149</f>
        <v>6575</v>
      </c>
      <c r="M152" s="16">
        <f>'Table 4 OASDI'!H149+'Table 4 OASDI'!I149</f>
        <v>625</v>
      </c>
      <c r="N152" s="16">
        <f>'Table 4 OASDI'!J149+'Table 4 OASDI'!K149+'Table 4 OASDI'!L149</f>
        <v>1000</v>
      </c>
      <c r="O152" s="16">
        <f>'Table 4 OASDI'!D149</f>
        <v>8200</v>
      </c>
      <c r="P152" s="17">
        <f>('Table 4 OASDI'!M149+'Table 4 OASDI'!N149)/'Table 4 OASDI'!D149*100</f>
        <v>77.378048780487802</v>
      </c>
      <c r="Q152" s="17">
        <f>O152/pop_estimate_2013!B150*100</f>
        <v>36.825796021017645</v>
      </c>
      <c r="R152" s="17">
        <f>('Table 4 OASDI'!D149-'Table 4 OASDI'!W149)/'Table 4 OASDI'!W149*100</f>
        <v>2.1170610211706102</v>
      </c>
      <c r="S152" s="16">
        <f>'Table 5 OASDI'!D149</f>
        <v>10041</v>
      </c>
    </row>
    <row r="153" spans="1:19" x14ac:dyDescent="0.3">
      <c r="A153" t="s">
        <v>145</v>
      </c>
      <c r="B153" s="16">
        <f>'Table 3 SSI'!E150</f>
        <v>55</v>
      </c>
      <c r="C153" s="16">
        <f>'Table 3 SSI'!F150</f>
        <v>1102</v>
      </c>
      <c r="D153" s="17">
        <f>'Table 3 SSI'!G150/'Table 3 SSI'!D150*100</f>
        <v>12.791702679343128</v>
      </c>
      <c r="E153" s="17">
        <f>'Table 3 SSI'!H150/'Table 3 SSI'!D150*100</f>
        <v>71.305099394987039</v>
      </c>
      <c r="F153" s="17">
        <f>'Table 3 SSI'!I150/'Table 3 SSI'!D150*100</f>
        <v>15.903197925669835</v>
      </c>
      <c r="G153" s="16">
        <f>'Table 3 SSI'!D150</f>
        <v>1157</v>
      </c>
      <c r="H153" s="17">
        <f>'Table 3 SSI'!J150/'Table 3 SSI'!D150*100</f>
        <v>31.028522039757995</v>
      </c>
      <c r="I153" s="17">
        <f>G153/pop_estimate_2013!B151*100</f>
        <v>4.3878944174757279</v>
      </c>
      <c r="J153" s="17">
        <f>('Table 3 SSI'!D150-'Table 3 SSI'!R150)/'Table 3 SSI'!R150*100</f>
        <v>-7.2173215717722536</v>
      </c>
      <c r="K153" s="16">
        <f>'Table 3 SSI'!K150</f>
        <v>663</v>
      </c>
      <c r="L153" s="16">
        <f>'Table 4 OASDI'!E150+'Table 4 OASDI'!F150+'Table 4 OASDI'!G150</f>
        <v>4580</v>
      </c>
      <c r="M153" s="16">
        <f>'Table 4 OASDI'!H150+'Table 4 OASDI'!I150</f>
        <v>715</v>
      </c>
      <c r="N153" s="16">
        <f>'Table 4 OASDI'!J150+'Table 4 OASDI'!K150+'Table 4 OASDI'!L150</f>
        <v>1870</v>
      </c>
      <c r="O153" s="16">
        <f>'Table 4 OASDI'!D150</f>
        <v>7165</v>
      </c>
      <c r="P153" s="17">
        <f>('Table 4 OASDI'!M150+'Table 4 OASDI'!N150)/'Table 4 OASDI'!D150*100</f>
        <v>62.944870900209352</v>
      </c>
      <c r="Q153" s="17">
        <f>O153/pop_estimate_2013!B151*100</f>
        <v>27.173088592233007</v>
      </c>
      <c r="R153" s="17">
        <f>('Table 4 OASDI'!D150-'Table 4 OASDI'!W150)/'Table 4 OASDI'!W150*100</f>
        <v>-0.96751900483759512</v>
      </c>
      <c r="S153" s="16">
        <f>'Table 5 OASDI'!D150</f>
        <v>8137</v>
      </c>
    </row>
    <row r="154" spans="1:19" x14ac:dyDescent="0.3">
      <c r="A154" t="s">
        <v>146</v>
      </c>
      <c r="B154" s="16">
        <f>'Table 3 SSI'!E151</f>
        <v>125</v>
      </c>
      <c r="C154" s="16">
        <f>'Table 3 SSI'!F151</f>
        <v>2101</v>
      </c>
      <c r="D154" s="17">
        <f>'Table 3 SSI'!G151/'Table 3 SSI'!D151*100</f>
        <v>13.2973944294699</v>
      </c>
      <c r="E154" s="17">
        <f>'Table 3 SSI'!H151/'Table 3 SSI'!D151*100</f>
        <v>70.889487870619945</v>
      </c>
      <c r="F154" s="17">
        <f>'Table 3 SSI'!I151/'Table 3 SSI'!D151*100</f>
        <v>15.813117699910153</v>
      </c>
      <c r="G154" s="16">
        <f>'Table 3 SSI'!D151</f>
        <v>2226</v>
      </c>
      <c r="H154" s="17">
        <f>'Table 3 SSI'!J151/'Table 3 SSI'!D151*100</f>
        <v>34.501347708894883</v>
      </c>
      <c r="I154" s="17">
        <f>G154/pop_estimate_2013!B152*100</f>
        <v>3.2703552434401906</v>
      </c>
      <c r="J154" s="17">
        <f>('Table 3 SSI'!D151-'Table 3 SSI'!R151)/'Table 3 SSI'!R151*100</f>
        <v>1.4123006833712985</v>
      </c>
      <c r="K154" s="16">
        <f>'Table 3 SSI'!K151</f>
        <v>1210</v>
      </c>
      <c r="L154" s="16">
        <f>'Table 4 OASDI'!E151+'Table 4 OASDI'!F151+'Table 4 OASDI'!G151</f>
        <v>10445</v>
      </c>
      <c r="M154" s="16">
        <f>'Table 4 OASDI'!H151+'Table 4 OASDI'!I151</f>
        <v>1790</v>
      </c>
      <c r="N154" s="16">
        <f>'Table 4 OASDI'!J151+'Table 4 OASDI'!K151+'Table 4 OASDI'!L151</f>
        <v>3920</v>
      </c>
      <c r="O154" s="16">
        <f>'Table 4 OASDI'!D151</f>
        <v>16155</v>
      </c>
      <c r="P154" s="17">
        <f>('Table 4 OASDI'!M151+'Table 4 OASDI'!N151)/'Table 4 OASDI'!D151*100</f>
        <v>65.61436087898484</v>
      </c>
      <c r="Q154" s="17">
        <f>O154/pop_estimate_2013!B152*100</f>
        <v>23.734316692621867</v>
      </c>
      <c r="R154" s="17">
        <f>('Table 4 OASDI'!D151-'Table 4 OASDI'!W151)/'Table 4 OASDI'!W151*100</f>
        <v>1.6677155443675269</v>
      </c>
      <c r="S154" s="16">
        <f>'Table 5 OASDI'!D151</f>
        <v>18843</v>
      </c>
    </row>
    <row r="155" spans="1:19" x14ac:dyDescent="0.3">
      <c r="A155" t="s">
        <v>147</v>
      </c>
      <c r="B155" s="16">
        <f>'Table 3 SSI'!E152</f>
        <v>199</v>
      </c>
      <c r="C155" s="16">
        <f>'Table 3 SSI'!F152</f>
        <v>2350</v>
      </c>
      <c r="D155" s="17">
        <f>'Table 3 SSI'!G152/'Table 3 SSI'!D152*100</f>
        <v>18.830914083954493</v>
      </c>
      <c r="E155" s="17">
        <f>'Table 3 SSI'!H152/'Table 3 SSI'!D152*100</f>
        <v>63.554335033346412</v>
      </c>
      <c r="F155" s="17">
        <f>'Table 3 SSI'!I152/'Table 3 SSI'!D152*100</f>
        <v>17.614750882699099</v>
      </c>
      <c r="G155" s="16">
        <f>'Table 3 SSI'!D152</f>
        <v>2549</v>
      </c>
      <c r="H155" s="17">
        <f>'Table 3 SSI'!J152/'Table 3 SSI'!D152*100</f>
        <v>29.305610043154179</v>
      </c>
      <c r="I155" s="17">
        <f>G155/pop_estimate_2013!B153*100</f>
        <v>2.8835167818640484</v>
      </c>
      <c r="J155" s="17">
        <f>('Table 3 SSI'!D152-'Table 3 SSI'!R152)/'Table 3 SSI'!R152*100</f>
        <v>3.4916768168899717</v>
      </c>
      <c r="K155" s="16">
        <f>'Table 3 SSI'!K152</f>
        <v>1531</v>
      </c>
      <c r="L155" s="16">
        <f>'Table 4 OASDI'!E152+'Table 4 OASDI'!F152+'Table 4 OASDI'!G152</f>
        <v>12110</v>
      </c>
      <c r="M155" s="16">
        <f>'Table 4 OASDI'!H152+'Table 4 OASDI'!I152</f>
        <v>1675</v>
      </c>
      <c r="N155" s="16">
        <f>'Table 4 OASDI'!J152+'Table 4 OASDI'!K152+'Table 4 OASDI'!L152</f>
        <v>3350</v>
      </c>
      <c r="O155" s="16">
        <f>'Table 4 OASDI'!D152</f>
        <v>17135</v>
      </c>
      <c r="P155" s="17">
        <f>('Table 4 OASDI'!M152+'Table 4 OASDI'!N152)/'Table 4 OASDI'!D152*100</f>
        <v>68.689816165742627</v>
      </c>
      <c r="Q155" s="17">
        <f>O155/pop_estimate_2013!B153*100</f>
        <v>19.383703435559227</v>
      </c>
      <c r="R155" s="17">
        <f>('Table 4 OASDI'!D152-'Table 4 OASDI'!W152)/'Table 4 OASDI'!W152*100</f>
        <v>0.70526006464883928</v>
      </c>
      <c r="S155" s="16">
        <f>'Table 5 OASDI'!D152</f>
        <v>21062</v>
      </c>
    </row>
    <row r="156" spans="1:19" x14ac:dyDescent="0.3">
      <c r="A156" t="s">
        <v>148</v>
      </c>
      <c r="B156" s="16">
        <f>'Table 3 SSI'!E153</f>
        <v>96</v>
      </c>
      <c r="C156" s="16">
        <f>'Table 3 SSI'!F153</f>
        <v>1700</v>
      </c>
      <c r="D156" s="17">
        <f>'Table 3 SSI'!G153/'Table 3 SSI'!D153*100</f>
        <v>12.416481069042316</v>
      </c>
      <c r="E156" s="17">
        <f>'Table 3 SSI'!H153/'Table 3 SSI'!D153*100</f>
        <v>70.044543429844097</v>
      </c>
      <c r="F156" s="17">
        <f>'Table 3 SSI'!I153/'Table 3 SSI'!D153*100</f>
        <v>17.538975501113583</v>
      </c>
      <c r="G156" s="16">
        <f>'Table 3 SSI'!D153</f>
        <v>1796</v>
      </c>
      <c r="H156" s="17">
        <f>'Table 3 SSI'!J153/'Table 3 SSI'!D153*100</f>
        <v>37.639198218262806</v>
      </c>
      <c r="I156" s="17">
        <f>G156/pop_estimate_2013!B154*100</f>
        <v>5.0777495052304218</v>
      </c>
      <c r="J156" s="17">
        <f>('Table 3 SSI'!D153-'Table 3 SSI'!R153)/'Table 3 SSI'!R153*100</f>
        <v>-0.16675931072818231</v>
      </c>
      <c r="K156" s="16">
        <f>'Table 3 SSI'!K153</f>
        <v>1011</v>
      </c>
      <c r="L156" s="16">
        <f>'Table 4 OASDI'!E153+'Table 4 OASDI'!F153+'Table 4 OASDI'!G153</f>
        <v>4795</v>
      </c>
      <c r="M156" s="16">
        <f>'Table 4 OASDI'!H153+'Table 4 OASDI'!I153</f>
        <v>995</v>
      </c>
      <c r="N156" s="16">
        <f>'Table 4 OASDI'!J153+'Table 4 OASDI'!K153+'Table 4 OASDI'!L153</f>
        <v>2245</v>
      </c>
      <c r="O156" s="16">
        <f>'Table 4 OASDI'!D153</f>
        <v>8035</v>
      </c>
      <c r="P156" s="17">
        <f>('Table 4 OASDI'!M153+'Table 4 OASDI'!N153)/'Table 4 OASDI'!D153*100</f>
        <v>61.356565028002485</v>
      </c>
      <c r="Q156" s="17">
        <f>O156/pop_estimate_2013!B154*100</f>
        <v>22.716991800961267</v>
      </c>
      <c r="R156" s="17">
        <f>('Table 4 OASDI'!D153-'Table 4 OASDI'!W153)/'Table 4 OASDI'!W153*100</f>
        <v>0.12461059190031153</v>
      </c>
      <c r="S156" s="16">
        <f>'Table 5 OASDI'!D153</f>
        <v>8608</v>
      </c>
    </row>
    <row r="157" spans="1:19" x14ac:dyDescent="0.3">
      <c r="A157" t="s">
        <v>149</v>
      </c>
      <c r="B157" s="16">
        <f>'Table 3 SSI'!E154</f>
        <v>33</v>
      </c>
      <c r="C157" s="16">
        <f>'Table 3 SSI'!F154</f>
        <v>243</v>
      </c>
      <c r="D157" s="17">
        <f>'Table 3 SSI'!G154/'Table 3 SSI'!D154*100</f>
        <v>11.231884057971014</v>
      </c>
      <c r="E157" s="17">
        <f>'Table 3 SSI'!H154/'Table 3 SSI'!D154*100</f>
        <v>59.420289855072461</v>
      </c>
      <c r="F157" s="17">
        <f>'Table 3 SSI'!I154/'Table 3 SSI'!D154*100</f>
        <v>29.347826086956523</v>
      </c>
      <c r="G157" s="16">
        <f>'Table 3 SSI'!D154</f>
        <v>276</v>
      </c>
      <c r="H157" s="17">
        <f>'Table 3 SSI'!J154/'Table 3 SSI'!D154*100</f>
        <v>38.768115942028984</v>
      </c>
      <c r="I157" s="17">
        <f>G157/pop_estimate_2013!B155*100</f>
        <v>5.0549450549450547</v>
      </c>
      <c r="J157" s="17">
        <f>('Table 3 SSI'!D154-'Table 3 SSI'!R154)/'Table 3 SSI'!R154*100</f>
        <v>-4.4982698961937722</v>
      </c>
      <c r="K157" s="16">
        <f>'Table 3 SSI'!K154</f>
        <v>139</v>
      </c>
      <c r="L157" s="16">
        <f>'Table 4 OASDI'!E154+'Table 4 OASDI'!F154+'Table 4 OASDI'!G154</f>
        <v>995</v>
      </c>
      <c r="M157" s="16">
        <f>'Table 4 OASDI'!H154+'Table 4 OASDI'!I154</f>
        <v>185</v>
      </c>
      <c r="N157" s="16">
        <f>'Table 4 OASDI'!J154+'Table 4 OASDI'!K154+'Table 4 OASDI'!L154</f>
        <v>335</v>
      </c>
      <c r="O157" s="16">
        <f>'Table 4 OASDI'!D154</f>
        <v>1515</v>
      </c>
      <c r="P157" s="17">
        <f>('Table 4 OASDI'!M154+'Table 4 OASDI'!N154)/'Table 4 OASDI'!D154*100</f>
        <v>66.006600660065999</v>
      </c>
      <c r="Q157" s="17">
        <f>O157/pop_estimate_2013!B155*100</f>
        <v>27.747252747252748</v>
      </c>
      <c r="R157" s="17">
        <f>('Table 4 OASDI'!D154-'Table 4 OASDI'!W154)/'Table 4 OASDI'!W154*100</f>
        <v>3.7671232876712328</v>
      </c>
      <c r="S157" s="16">
        <f>'Table 5 OASDI'!D154</f>
        <v>1612</v>
      </c>
    </row>
    <row r="158" spans="1:19" x14ac:dyDescent="0.3">
      <c r="A158" t="s">
        <v>150</v>
      </c>
      <c r="B158" s="16">
        <f>'Table 3 SSI'!E155</f>
        <v>116</v>
      </c>
      <c r="C158" s="16">
        <f>'Table 3 SSI'!F155</f>
        <v>809</v>
      </c>
      <c r="D158" s="17">
        <f>'Table 3 SSI'!G155/'Table 3 SSI'!D155*100</f>
        <v>14.270270270270272</v>
      </c>
      <c r="E158" s="17">
        <f>'Table 3 SSI'!H155/'Table 3 SSI'!D155*100</f>
        <v>56.756756756756758</v>
      </c>
      <c r="F158" s="17">
        <f>'Table 3 SSI'!I155/'Table 3 SSI'!D155*100</f>
        <v>28.972972972972972</v>
      </c>
      <c r="G158" s="16">
        <f>'Table 3 SSI'!D155</f>
        <v>925</v>
      </c>
      <c r="H158" s="17">
        <f>'Table 3 SSI'!J155/'Table 3 SSI'!D155*100</f>
        <v>43.675675675675677</v>
      </c>
      <c r="I158" s="17">
        <f>G158/pop_estimate_2013!B156*100</f>
        <v>4.4436971560338199</v>
      </c>
      <c r="J158" s="17">
        <f>('Table 3 SSI'!D155-'Table 3 SSI'!R155)/'Table 3 SSI'!R155*100</f>
        <v>0.65288356909684442</v>
      </c>
      <c r="K158" s="16">
        <f>'Table 3 SSI'!K155</f>
        <v>473</v>
      </c>
      <c r="L158" s="16">
        <f>'Table 4 OASDI'!E155+'Table 4 OASDI'!F155+'Table 4 OASDI'!G155</f>
        <v>3055</v>
      </c>
      <c r="M158" s="16">
        <f>'Table 4 OASDI'!H155+'Table 4 OASDI'!I155</f>
        <v>620</v>
      </c>
      <c r="N158" s="16">
        <f>'Table 4 OASDI'!J155+'Table 4 OASDI'!K155+'Table 4 OASDI'!L155</f>
        <v>1170</v>
      </c>
      <c r="O158" s="16">
        <f>'Table 4 OASDI'!D155</f>
        <v>4845</v>
      </c>
      <c r="P158" s="17">
        <f>('Table 4 OASDI'!M155+'Table 4 OASDI'!N155)/'Table 4 OASDI'!D155*100</f>
        <v>63.777089783281738</v>
      </c>
      <c r="Q158" s="17">
        <f>O158/pop_estimate_2013!B156*100</f>
        <v>23.275365103766333</v>
      </c>
      <c r="R158" s="17">
        <f>('Table 4 OASDI'!D155-'Table 4 OASDI'!W155)/'Table 4 OASDI'!W155*100</f>
        <v>2</v>
      </c>
      <c r="S158" s="16">
        <f>'Table 5 OASDI'!D155</f>
        <v>5433</v>
      </c>
    </row>
    <row r="159" spans="1:19" x14ac:dyDescent="0.3">
      <c r="A159" t="s">
        <v>151</v>
      </c>
      <c r="B159" s="16">
        <f>'Table 3 SSI'!E156</f>
        <v>53</v>
      </c>
      <c r="C159" s="16">
        <f>'Table 3 SSI'!F156</f>
        <v>1038</v>
      </c>
      <c r="D159" s="17">
        <f>'Table 3 SSI'!G156/'Table 3 SSI'!D156*100</f>
        <v>16.956920256645279</v>
      </c>
      <c r="E159" s="17">
        <f>'Table 3 SSI'!H156/'Table 3 SSI'!D156*100</f>
        <v>65.444546287809345</v>
      </c>
      <c r="F159" s="17">
        <f>'Table 3 SSI'!I156/'Table 3 SSI'!D156*100</f>
        <v>17.598533455545372</v>
      </c>
      <c r="G159" s="16">
        <f>'Table 3 SSI'!D156</f>
        <v>1091</v>
      </c>
      <c r="H159" s="17">
        <f>'Table 3 SSI'!J156/'Table 3 SSI'!D156*100</f>
        <v>35.563703024747937</v>
      </c>
      <c r="I159" s="17">
        <f>G159/pop_estimate_2013!B157*100</f>
        <v>3.6940475384302838</v>
      </c>
      <c r="J159" s="17">
        <f>('Table 3 SSI'!D156-'Table 3 SSI'!R156)/'Table 3 SSI'!R156*100</f>
        <v>-0.90826521344232525</v>
      </c>
      <c r="K159" s="16">
        <f>'Table 3 SSI'!K156</f>
        <v>636</v>
      </c>
      <c r="L159" s="16">
        <f>'Table 4 OASDI'!E156+'Table 4 OASDI'!F156+'Table 4 OASDI'!G156</f>
        <v>4265</v>
      </c>
      <c r="M159" s="16">
        <f>'Table 4 OASDI'!H156+'Table 4 OASDI'!I156</f>
        <v>795</v>
      </c>
      <c r="N159" s="16">
        <f>'Table 4 OASDI'!J156+'Table 4 OASDI'!K156+'Table 4 OASDI'!L156</f>
        <v>1485</v>
      </c>
      <c r="O159" s="16">
        <f>'Table 4 OASDI'!D156</f>
        <v>6545</v>
      </c>
      <c r="P159" s="17">
        <f>('Table 4 OASDI'!M156+'Table 4 OASDI'!N156)/'Table 4 OASDI'!D156*100</f>
        <v>65.393430099312454</v>
      </c>
      <c r="Q159" s="17">
        <f>O159/pop_estimate_2013!B157*100</f>
        <v>22.160899302498816</v>
      </c>
      <c r="R159" s="17">
        <f>('Table 4 OASDI'!D156-'Table 4 OASDI'!W156)/'Table 4 OASDI'!W156*100</f>
        <v>2.5058731401722789</v>
      </c>
      <c r="S159" s="16">
        <f>'Table 5 OASDI'!D156</f>
        <v>7565</v>
      </c>
    </row>
    <row r="160" spans="1:19" x14ac:dyDescent="0.3">
      <c r="A160" t="s">
        <v>152</v>
      </c>
      <c r="B160" s="16">
        <f>'Table 3 SSI'!E157</f>
        <v>14</v>
      </c>
      <c r="C160" s="16">
        <f>'Table 3 SSI'!F157</f>
        <v>71</v>
      </c>
      <c r="D160" s="17">
        <f>'Table 3 SSI'!G157/'Table 3 SSI'!D157*100</f>
        <v>14.117647058823529</v>
      </c>
      <c r="E160" s="17">
        <f>'Table 3 SSI'!H157/'Table 3 SSI'!D157*100</f>
        <v>51.764705882352949</v>
      </c>
      <c r="F160" s="17">
        <f>'Table 3 SSI'!I157/'Table 3 SSI'!D157*100</f>
        <v>34.117647058823529</v>
      </c>
      <c r="G160" s="16">
        <f>'Table 3 SSI'!D157</f>
        <v>85</v>
      </c>
      <c r="H160" s="17">
        <f>'Table 3 SSI'!J157/'Table 3 SSI'!D157*100</f>
        <v>42.352941176470587</v>
      </c>
      <c r="I160" s="17">
        <f>G160/pop_estimate_2013!B158*100</f>
        <v>3.2099697885196377</v>
      </c>
      <c r="J160" s="17">
        <f>('Table 3 SSI'!D157-'Table 3 SSI'!R157)/'Table 3 SSI'!R157*100</f>
        <v>7.59493670886076</v>
      </c>
      <c r="K160" s="16">
        <f>'Table 3 SSI'!K157</f>
        <v>41</v>
      </c>
      <c r="L160" s="16">
        <f>'Table 4 OASDI'!E157+'Table 4 OASDI'!F157+'Table 4 OASDI'!G157</f>
        <v>375</v>
      </c>
      <c r="M160" s="16">
        <f>'Table 4 OASDI'!H157+'Table 4 OASDI'!I157</f>
        <v>60</v>
      </c>
      <c r="N160" s="16">
        <f>'Table 4 OASDI'!J157+'Table 4 OASDI'!K157+'Table 4 OASDI'!L157</f>
        <v>135</v>
      </c>
      <c r="O160" s="16">
        <f>'Table 4 OASDI'!D157</f>
        <v>570</v>
      </c>
      <c r="P160" s="17">
        <f>('Table 4 OASDI'!M157+'Table 4 OASDI'!N157)/'Table 4 OASDI'!D157*100</f>
        <v>64.912280701754383</v>
      </c>
      <c r="Q160" s="17">
        <f>O160/pop_estimate_2013!B158*100</f>
        <v>21.525679758308158</v>
      </c>
      <c r="R160" s="17">
        <f>('Table 4 OASDI'!D157-'Table 4 OASDI'!W157)/'Table 4 OASDI'!W157*100</f>
        <v>23.913043478260871</v>
      </c>
      <c r="S160" s="16">
        <f>'Table 5 OASDI'!D157</f>
        <v>619</v>
      </c>
    </row>
    <row r="161" spans="1:19" x14ac:dyDescent="0.3">
      <c r="A161" t="s">
        <v>153</v>
      </c>
      <c r="B161" s="16">
        <f>'Table 3 SSI'!E158</f>
        <v>25</v>
      </c>
      <c r="C161" s="16">
        <f>'Table 3 SSI'!F158</f>
        <v>199</v>
      </c>
      <c r="D161" s="17">
        <f>'Table 3 SSI'!G158/'Table 3 SSI'!D158*100</f>
        <v>11.607142857142858</v>
      </c>
      <c r="E161" s="17">
        <f>'Table 3 SSI'!H158/'Table 3 SSI'!D158*100</f>
        <v>60.267857142857139</v>
      </c>
      <c r="F161" s="17">
        <f>'Table 3 SSI'!I158/'Table 3 SSI'!D158*100</f>
        <v>28.125</v>
      </c>
      <c r="G161" s="16">
        <f>'Table 3 SSI'!D158</f>
        <v>224</v>
      </c>
      <c r="H161" s="17">
        <f>'Table 3 SSI'!J158/'Table 3 SSI'!D158*100</f>
        <v>42.857142857142854</v>
      </c>
      <c r="I161" s="17">
        <f>G161/pop_estimate_2013!B159*100</f>
        <v>2.8343666961913199</v>
      </c>
      <c r="J161" s="17">
        <f>('Table 3 SSI'!D158-'Table 3 SSI'!R158)/'Table 3 SSI'!R158*100</f>
        <v>-3.8626609442060089</v>
      </c>
      <c r="K161" s="16">
        <f>'Table 3 SSI'!K158</f>
        <v>105</v>
      </c>
      <c r="L161" s="16">
        <f>'Table 4 OASDI'!E158+'Table 4 OASDI'!F158+'Table 4 OASDI'!G158</f>
        <v>795</v>
      </c>
      <c r="M161" s="16">
        <f>'Table 4 OASDI'!H158+'Table 4 OASDI'!I158</f>
        <v>125</v>
      </c>
      <c r="N161" s="16">
        <f>'Table 4 OASDI'!J158+'Table 4 OASDI'!K158+'Table 4 OASDI'!L158</f>
        <v>300</v>
      </c>
      <c r="O161" s="16">
        <f>'Table 4 OASDI'!D158</f>
        <v>1220</v>
      </c>
      <c r="P161" s="17">
        <f>('Table 4 OASDI'!M158+'Table 4 OASDI'!N158)/'Table 4 OASDI'!D158*100</f>
        <v>66.393442622950815</v>
      </c>
      <c r="Q161" s="17">
        <f>O161/pop_estimate_2013!B159*100</f>
        <v>15.437175756042009</v>
      </c>
      <c r="R161" s="17">
        <f>('Table 4 OASDI'!D158-'Table 4 OASDI'!W158)/'Table 4 OASDI'!W158*100</f>
        <v>12.442396313364055</v>
      </c>
      <c r="S161" s="16">
        <f>'Table 5 OASDI'!D158</f>
        <v>1261</v>
      </c>
    </row>
    <row r="162" spans="1:19" x14ac:dyDescent="0.3">
      <c r="A162" t="s">
        <v>154</v>
      </c>
      <c r="B162" s="16">
        <f>'Table 3 SSI'!E159</f>
        <v>62</v>
      </c>
      <c r="C162" s="16">
        <f>'Table 3 SSI'!F159</f>
        <v>516</v>
      </c>
      <c r="D162" s="17">
        <f>'Table 3 SSI'!G159/'Table 3 SSI'!D159*100</f>
        <v>11.072664359861593</v>
      </c>
      <c r="E162" s="17">
        <f>'Table 3 SSI'!H159/'Table 3 SSI'!D159*100</f>
        <v>65.570934256055367</v>
      </c>
      <c r="F162" s="17">
        <f>'Table 3 SSI'!I159/'Table 3 SSI'!D159*100</f>
        <v>23.356401384083046</v>
      </c>
      <c r="G162" s="16">
        <f>'Table 3 SSI'!D159</f>
        <v>578</v>
      </c>
      <c r="H162" s="17">
        <f>'Table 3 SSI'!J159/'Table 3 SSI'!D159*100</f>
        <v>40.13840830449827</v>
      </c>
      <c r="I162" s="17">
        <f>G162/pop_estimate_2013!B160*100</f>
        <v>2.0410325223348282</v>
      </c>
      <c r="J162" s="17">
        <f>('Table 3 SSI'!D159-'Table 3 SSI'!R159)/'Table 3 SSI'!R159*100</f>
        <v>-5.400981996726677</v>
      </c>
      <c r="K162" s="16">
        <f>'Table 3 SSI'!K159</f>
        <v>318</v>
      </c>
      <c r="L162" s="16">
        <f>'Table 4 OASDI'!E159+'Table 4 OASDI'!F159+'Table 4 OASDI'!G159</f>
        <v>5485</v>
      </c>
      <c r="M162" s="16">
        <f>'Table 4 OASDI'!H159+'Table 4 OASDI'!I159</f>
        <v>630</v>
      </c>
      <c r="N162" s="16">
        <f>'Table 4 OASDI'!J159+'Table 4 OASDI'!K159+'Table 4 OASDI'!L159</f>
        <v>1145</v>
      </c>
      <c r="O162" s="16">
        <f>'Table 4 OASDI'!D159</f>
        <v>7260</v>
      </c>
      <c r="P162" s="17">
        <f>('Table 4 OASDI'!M159+'Table 4 OASDI'!N159)/'Table 4 OASDI'!D159*100</f>
        <v>72.727272727272734</v>
      </c>
      <c r="Q162" s="17">
        <f>O162/pop_estimate_2013!B160*100</f>
        <v>25.63649846392881</v>
      </c>
      <c r="R162" s="17">
        <f>('Table 4 OASDI'!D159-'Table 4 OASDI'!W159)/'Table 4 OASDI'!W159*100</f>
        <v>2.0379479971890371</v>
      </c>
      <c r="S162" s="16">
        <f>'Table 5 OASDI'!D159</f>
        <v>8773</v>
      </c>
    </row>
    <row r="163" spans="1:19" x14ac:dyDescent="0.3">
      <c r="A163" t="s">
        <v>155</v>
      </c>
      <c r="B163" s="16">
        <f>'Table 3 SSI'!E160</f>
        <v>248</v>
      </c>
      <c r="C163" s="16">
        <f>'Table 3 SSI'!F160</f>
        <v>2295</v>
      </c>
      <c r="D163" s="17">
        <f>'Table 3 SSI'!G160/'Table 3 SSI'!D160*100</f>
        <v>14.549744396382225</v>
      </c>
      <c r="E163" s="17">
        <f>'Table 3 SSI'!H160/'Table 3 SSI'!D160*100</f>
        <v>66.732206055839555</v>
      </c>
      <c r="F163" s="17">
        <f>'Table 3 SSI'!I160/'Table 3 SSI'!D160*100</f>
        <v>18.718049547778215</v>
      </c>
      <c r="G163" s="16">
        <f>'Table 3 SSI'!D160</f>
        <v>2543</v>
      </c>
      <c r="H163" s="17">
        <f>'Table 3 SSI'!J160/'Table 3 SSI'!D160*100</f>
        <v>35.863153755406998</v>
      </c>
      <c r="I163" s="17">
        <f>G163/pop_estimate_2013!B161*100</f>
        <v>2.4401243571044753</v>
      </c>
      <c r="J163" s="17">
        <f>('Table 3 SSI'!D160-'Table 3 SSI'!R160)/'Table 3 SSI'!R160*100</f>
        <v>0.95275903136165141</v>
      </c>
      <c r="K163" s="16">
        <f>'Table 3 SSI'!K160</f>
        <v>1356</v>
      </c>
      <c r="L163" s="16">
        <f>'Table 4 OASDI'!E160+'Table 4 OASDI'!F160+'Table 4 OASDI'!G160</f>
        <v>12505</v>
      </c>
      <c r="M163" s="16">
        <f>'Table 4 OASDI'!H160+'Table 4 OASDI'!I160</f>
        <v>1680</v>
      </c>
      <c r="N163" s="16">
        <f>'Table 4 OASDI'!J160+'Table 4 OASDI'!K160+'Table 4 OASDI'!L160</f>
        <v>4245</v>
      </c>
      <c r="O163" s="16">
        <f>'Table 4 OASDI'!D160</f>
        <v>18430</v>
      </c>
      <c r="P163" s="17">
        <f>('Table 4 OASDI'!M160+'Table 4 OASDI'!N160)/'Table 4 OASDI'!D160*100</f>
        <v>66.386326641345633</v>
      </c>
      <c r="Q163" s="17">
        <f>O163/pop_estimate_2013!B161*100</f>
        <v>17.68442465648269</v>
      </c>
      <c r="R163" s="17">
        <f>('Table 4 OASDI'!D160-'Table 4 OASDI'!W160)/'Table 4 OASDI'!W160*100</f>
        <v>2.8746860173039352</v>
      </c>
      <c r="S163" s="16">
        <f>'Table 5 OASDI'!D160</f>
        <v>21931</v>
      </c>
    </row>
    <row r="164" spans="1:19" x14ac:dyDescent="0.3">
      <c r="A164" t="s">
        <v>156</v>
      </c>
      <c r="B164" s="16">
        <f>'Table 3 SSI'!E161</f>
        <v>28</v>
      </c>
      <c r="C164" s="16">
        <f>'Table 3 SSI'!F161</f>
        <v>334</v>
      </c>
      <c r="D164" s="17">
        <f>'Table 3 SSI'!G161/'Table 3 SSI'!D161*100</f>
        <v>11.049723756906078</v>
      </c>
      <c r="E164" s="17">
        <f>'Table 3 SSI'!H161/'Table 3 SSI'!D161*100</f>
        <v>62.983425414364632</v>
      </c>
      <c r="F164" s="17">
        <f>'Table 3 SSI'!I161/'Table 3 SSI'!D161*100</f>
        <v>25.966850828729282</v>
      </c>
      <c r="G164" s="16">
        <f>'Table 3 SSI'!D161</f>
        <v>362</v>
      </c>
      <c r="H164" s="17">
        <f>'Table 3 SSI'!J161/'Table 3 SSI'!D161*100</f>
        <v>38.121546961325969</v>
      </c>
      <c r="I164" s="17">
        <f>G164/pop_estimate_2013!B162*100</f>
        <v>4.0871626961725189</v>
      </c>
      <c r="J164" s="17">
        <f>('Table 3 SSI'!D161-'Table 3 SSI'!R161)/'Table 3 SSI'!R161*100</f>
        <v>-3.978779840848806</v>
      </c>
      <c r="K164" s="16">
        <f>'Table 3 SSI'!K161</f>
        <v>176</v>
      </c>
      <c r="L164" s="16">
        <f>'Table 4 OASDI'!E161+'Table 4 OASDI'!F161+'Table 4 OASDI'!G161</f>
        <v>1145</v>
      </c>
      <c r="M164" s="16">
        <f>'Table 4 OASDI'!H161+'Table 4 OASDI'!I161</f>
        <v>225</v>
      </c>
      <c r="N164" s="16">
        <f>'Table 4 OASDI'!J161+'Table 4 OASDI'!K161+'Table 4 OASDI'!L161</f>
        <v>435</v>
      </c>
      <c r="O164" s="16">
        <f>'Table 4 OASDI'!D161</f>
        <v>1805</v>
      </c>
      <c r="P164" s="17">
        <f>('Table 4 OASDI'!M161+'Table 4 OASDI'!N161)/'Table 4 OASDI'!D161*100</f>
        <v>64.819944598337955</v>
      </c>
      <c r="Q164" s="17">
        <f>O164/pop_estimate_2013!B162*100</f>
        <v>20.379360957434798</v>
      </c>
      <c r="R164" s="17">
        <f>('Table 4 OASDI'!D161-'Table 4 OASDI'!W161)/'Table 4 OASDI'!W161*100</f>
        <v>0</v>
      </c>
      <c r="S164" s="16">
        <f>'Table 5 OASDI'!D161</f>
        <v>1803</v>
      </c>
    </row>
    <row r="165" spans="1:19" x14ac:dyDescent="0.3">
      <c r="A165" t="s">
        <v>157</v>
      </c>
      <c r="B165" s="16">
        <f>'Table 3 SSI'!E162</f>
        <v>56</v>
      </c>
      <c r="C165" s="16">
        <f>'Table 3 SSI'!F162</f>
        <v>414</v>
      </c>
      <c r="D165" s="17">
        <f>'Table 3 SSI'!G162/'Table 3 SSI'!D162*100</f>
        <v>8.7234042553191493</v>
      </c>
      <c r="E165" s="17">
        <f>'Table 3 SSI'!H162/'Table 3 SSI'!D162*100</f>
        <v>63.404255319148938</v>
      </c>
      <c r="F165" s="17">
        <f>'Table 3 SSI'!I162/'Table 3 SSI'!D162*100</f>
        <v>27.872340425531917</v>
      </c>
      <c r="G165" s="16">
        <f>'Table 3 SSI'!D162</f>
        <v>470</v>
      </c>
      <c r="H165" s="17">
        <f>'Table 3 SSI'!J162/'Table 3 SSI'!D162*100</f>
        <v>45.319148936170208</v>
      </c>
      <c r="I165" s="17">
        <f>G165/pop_estimate_2013!B163*100</f>
        <v>4.7633525894395454</v>
      </c>
      <c r="J165" s="17">
        <f>('Table 3 SSI'!D162-'Table 3 SSI'!R162)/'Table 3 SSI'!R162*100</f>
        <v>-2.2869022869022873</v>
      </c>
      <c r="K165" s="16">
        <f>'Table 3 SSI'!K162</f>
        <v>276</v>
      </c>
      <c r="L165" s="16">
        <f>'Table 4 OASDI'!E162+'Table 4 OASDI'!F162+'Table 4 OASDI'!G162</f>
        <v>1980</v>
      </c>
      <c r="M165" s="16">
        <f>'Table 4 OASDI'!H162+'Table 4 OASDI'!I162</f>
        <v>325</v>
      </c>
      <c r="N165" s="16">
        <f>'Table 4 OASDI'!J162+'Table 4 OASDI'!K162+'Table 4 OASDI'!L162</f>
        <v>640</v>
      </c>
      <c r="O165" s="16">
        <f>'Table 4 OASDI'!D162</f>
        <v>2945</v>
      </c>
      <c r="P165" s="17">
        <f>('Table 4 OASDI'!M162+'Table 4 OASDI'!N162)/'Table 4 OASDI'!D162*100</f>
        <v>67.402376910016983</v>
      </c>
      <c r="Q165" s="17">
        <f>O165/pop_estimate_2013!B163*100</f>
        <v>29.846964629573325</v>
      </c>
      <c r="R165" s="17">
        <f>('Table 4 OASDI'!D162-'Table 4 OASDI'!W162)/'Table 4 OASDI'!W162*100</f>
        <v>0.85616438356164382</v>
      </c>
      <c r="S165" s="16">
        <f>'Table 5 OASDI'!D162</f>
        <v>3271</v>
      </c>
    </row>
    <row r="166" spans="1:19" x14ac:dyDescent="0.3">
      <c r="A166" t="s">
        <v>158</v>
      </c>
      <c r="B166" s="16">
        <f>'Table 3 SSI'!E163</f>
        <v>13</v>
      </c>
      <c r="C166" s="16">
        <f>'Table 3 SSI'!F163</f>
        <v>371</v>
      </c>
      <c r="D166" s="17">
        <f>'Table 3 SSI'!G163/'Table 3 SSI'!D163*100</f>
        <v>16.927083333333336</v>
      </c>
      <c r="E166" s="17">
        <f>'Table 3 SSI'!H163/'Table 3 SSI'!D163*100</f>
        <v>70.833333333333343</v>
      </c>
      <c r="F166" s="17">
        <f>'Table 3 SSI'!I163/'Table 3 SSI'!D163*100</f>
        <v>12.239583333333332</v>
      </c>
      <c r="G166" s="16">
        <f>'Table 3 SSI'!D163</f>
        <v>384</v>
      </c>
      <c r="H166" s="17">
        <f>'Table 3 SSI'!J163/'Table 3 SSI'!D163*100</f>
        <v>31.770833333333332</v>
      </c>
      <c r="I166" s="17">
        <f>G166/pop_estimate_2013!B164*100</f>
        <v>4.1944292736209716</v>
      </c>
      <c r="J166" s="17">
        <f>('Table 3 SSI'!D163-'Table 3 SSI'!R163)/'Table 3 SSI'!R163*100</f>
        <v>1.0526315789473684</v>
      </c>
      <c r="K166" s="16">
        <f>'Table 3 SSI'!K163</f>
        <v>224</v>
      </c>
      <c r="L166" s="16">
        <f>'Table 4 OASDI'!E163+'Table 4 OASDI'!F163+'Table 4 OASDI'!G163</f>
        <v>1470</v>
      </c>
      <c r="M166" s="16">
        <f>'Table 4 OASDI'!H163+'Table 4 OASDI'!I163</f>
        <v>300</v>
      </c>
      <c r="N166" s="16">
        <f>'Table 4 OASDI'!J163+'Table 4 OASDI'!K163+'Table 4 OASDI'!L163</f>
        <v>750</v>
      </c>
      <c r="O166" s="16">
        <f>'Table 4 OASDI'!D163</f>
        <v>2520</v>
      </c>
      <c r="P166" s="17">
        <f>('Table 4 OASDI'!M163+'Table 4 OASDI'!N163)/'Table 4 OASDI'!D163*100</f>
        <v>59.126984126984127</v>
      </c>
      <c r="Q166" s="17">
        <f>O166/pop_estimate_2013!B164*100</f>
        <v>27.525942108137631</v>
      </c>
      <c r="R166" s="17">
        <f>('Table 4 OASDI'!D163-'Table 4 OASDI'!W163)/'Table 4 OASDI'!W163*100</f>
        <v>0.5988023952095809</v>
      </c>
      <c r="S166" s="16">
        <f>'Table 5 OASDI'!D163</f>
        <v>3024</v>
      </c>
    </row>
    <row r="167" spans="1:19" x14ac:dyDescent="0.3">
      <c r="A167" t="s">
        <v>159</v>
      </c>
      <c r="B167" s="16">
        <f>'Table 3 SSI'!E164</f>
        <v>69</v>
      </c>
      <c r="C167" s="16">
        <f>'Table 3 SSI'!F164</f>
        <v>646</v>
      </c>
      <c r="D167" s="17">
        <f>'Table 3 SSI'!G164/'Table 3 SSI'!D164*100</f>
        <v>16.643356643356643</v>
      </c>
      <c r="E167" s="17">
        <f>'Table 3 SSI'!H164/'Table 3 SSI'!D164*100</f>
        <v>55.524475524475527</v>
      </c>
      <c r="F167" s="17">
        <f>'Table 3 SSI'!I164/'Table 3 SSI'!D164*100</f>
        <v>27.83216783216783</v>
      </c>
      <c r="G167" s="16">
        <f>'Table 3 SSI'!D164</f>
        <v>715</v>
      </c>
      <c r="H167" s="17">
        <f>'Table 3 SSI'!J164/'Table 3 SSI'!D164*100</f>
        <v>39.44055944055944</v>
      </c>
      <c r="I167" s="17">
        <f>G167/pop_estimate_2013!B165*100</f>
        <v>3.4542731532924296</v>
      </c>
      <c r="J167" s="17">
        <f>('Table 3 SSI'!D164-'Table 3 SSI'!R164)/'Table 3 SSI'!R164*100</f>
        <v>-1.3793103448275863</v>
      </c>
      <c r="K167" s="16">
        <f>'Table 3 SSI'!K164</f>
        <v>362</v>
      </c>
      <c r="L167" s="16">
        <f>'Table 4 OASDI'!E164+'Table 4 OASDI'!F164+'Table 4 OASDI'!G164</f>
        <v>3035</v>
      </c>
      <c r="M167" s="16">
        <f>'Table 4 OASDI'!H164+'Table 4 OASDI'!I164</f>
        <v>520</v>
      </c>
      <c r="N167" s="16">
        <f>'Table 4 OASDI'!J164+'Table 4 OASDI'!K164+'Table 4 OASDI'!L164</f>
        <v>895</v>
      </c>
      <c r="O167" s="16">
        <f>'Table 4 OASDI'!D164</f>
        <v>4450</v>
      </c>
      <c r="P167" s="17">
        <f>('Table 4 OASDI'!M164+'Table 4 OASDI'!N164)/'Table 4 OASDI'!D164*100</f>
        <v>67.752808988764045</v>
      </c>
      <c r="Q167" s="17">
        <f>O167/pop_estimate_2013!B165*100</f>
        <v>21.498623121889946</v>
      </c>
      <c r="R167" s="17">
        <f>('Table 4 OASDI'!D164-'Table 4 OASDI'!W164)/'Table 4 OASDI'!W164*100</f>
        <v>-4.6087888531618439</v>
      </c>
      <c r="S167" s="16">
        <f>'Table 5 OASDI'!D164</f>
        <v>4879</v>
      </c>
    </row>
    <row r="168" spans="1:19" x14ac:dyDescent="0.3">
      <c r="A168" t="s">
        <v>160</v>
      </c>
      <c r="B168" s="16">
        <f>'Table 3 SSI'!E5</f>
        <v>24484</v>
      </c>
      <c r="C168" s="16">
        <f>'Table 3 SSI'!F5</f>
        <v>233917</v>
      </c>
      <c r="D168" s="17">
        <f>'Table 3 SSI'!G5/'Table 3 SSI'!D5*100</f>
        <v>17.893893599482976</v>
      </c>
      <c r="E168" s="17">
        <f>'Table 3 SSI'!H5/'Table 3 SSI'!D5*100</f>
        <v>61.738151168145642</v>
      </c>
      <c r="F168" s="17">
        <f>'Table 3 SSI'!I5/'Table 3 SSI'!D5*100</f>
        <v>20.367955232371393</v>
      </c>
      <c r="G168" s="16">
        <f>'Table 3 SSI'!D5</f>
        <v>258401</v>
      </c>
      <c r="H168" s="17">
        <f>'Table 3 SSI'!J5/'Table 3 SSI'!D5*100</f>
        <v>32.409317301403632</v>
      </c>
      <c r="I168" s="17">
        <f>G168/pop_estimate_2013!B166*100</f>
        <v>2.5296577730874432</v>
      </c>
      <c r="J168" s="17">
        <f>('Table 3 SSI'!D5-'Table 3 SSI'!R165)/'Table 3 SSI'!R165*100</f>
        <v>0.81423566406829129</v>
      </c>
      <c r="K168" s="16">
        <f>'Table 3 SSI'!K5</f>
        <v>145446</v>
      </c>
      <c r="L168" s="16">
        <f>'Table 4 OASDI'!E5+'Table 4 OASDI'!F5+'Table 4 OASDI'!G5</f>
        <v>1184157</v>
      </c>
      <c r="M168" s="16">
        <f>'Table 4 OASDI'!H5+'Table 4 OASDI'!I5</f>
        <v>181346</v>
      </c>
      <c r="N168" s="16">
        <f>'Table 4 OASDI'!J5+'Table 4 OASDI'!K5+'Table 4 OASDI'!L5</f>
        <v>348642</v>
      </c>
      <c r="O168" s="16">
        <f>'Table 4 OASDI'!D5</f>
        <v>1714145</v>
      </c>
      <c r="P168" s="17">
        <f>('Table 4 OASDI'!M5+'Table 4 OASDI'!N5)/'Table 4 OASDI'!D5*100</f>
        <v>67.975813014651621</v>
      </c>
      <c r="Q168" s="17">
        <f>O168/pop_estimate_2013!B166*100</f>
        <v>16.780895675515868</v>
      </c>
      <c r="R168" s="17">
        <f>('Table 4 OASDI'!D5-'Table 4 OASDI'!W165)/'Table 4 OASDI'!W165*100</f>
        <v>2.2285001353786846</v>
      </c>
      <c r="S168" s="16">
        <f>'Table 5 OASDI'!D5</f>
        <v>2072624</v>
      </c>
    </row>
  </sheetData>
  <mergeCells count="20">
    <mergeCell ref="B5:K5"/>
    <mergeCell ref="L6:O6"/>
    <mergeCell ref="P6:P8"/>
    <mergeCell ref="Q6:Q8"/>
    <mergeCell ref="R6:R8"/>
    <mergeCell ref="G7:G8"/>
    <mergeCell ref="B7:B8"/>
    <mergeCell ref="I6:I8"/>
    <mergeCell ref="D7:F7"/>
    <mergeCell ref="B6:G6"/>
    <mergeCell ref="C7:C8"/>
    <mergeCell ref="H6:H8"/>
    <mergeCell ref="J6:J8"/>
    <mergeCell ref="K6:K8"/>
    <mergeCell ref="S6:S8"/>
    <mergeCell ref="L5:S5"/>
    <mergeCell ref="L7:L8"/>
    <mergeCell ref="M7:M8"/>
    <mergeCell ref="N7:N8"/>
    <mergeCell ref="O7:O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03"/>
  <sheetViews>
    <sheetView topLeftCell="A103" workbookViewId="0">
      <selection activeCell="F31" sqref="F31:F35"/>
    </sheetView>
  </sheetViews>
  <sheetFormatPr defaultColWidth="8.796875" defaultRowHeight="11.4" x14ac:dyDescent="0.2"/>
  <cols>
    <col min="1" max="1" width="2.69921875" style="2" customWidth="1"/>
    <col min="2" max="2" width="19.19921875" style="2" customWidth="1"/>
    <col min="3" max="3" width="6.69921875" style="2" customWidth="1"/>
    <col min="4" max="4" width="10" style="2" customWidth="1"/>
    <col min="5" max="9" width="8.796875" style="2" customWidth="1"/>
    <col min="10" max="10" width="9.69921875" style="2" customWidth="1"/>
    <col min="11" max="11" width="10.69921875" style="2" customWidth="1"/>
    <col min="12" max="16384" width="8.796875" style="2"/>
  </cols>
  <sheetData>
    <row r="1" spans="1:25" ht="15" customHeight="1" x14ac:dyDescent="0.25">
      <c r="A1" s="59" t="s">
        <v>179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5" t="s">
        <v>368</v>
      </c>
      <c r="O1" s="79" t="s">
        <v>574</v>
      </c>
    </row>
    <row r="2" spans="1:25" ht="51.75" customHeight="1" x14ac:dyDescent="0.2">
      <c r="A2" s="49" t="s">
        <v>560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O2" s="49" t="s">
        <v>573</v>
      </c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36" customHeight="1" x14ac:dyDescent="0.2">
      <c r="A3" s="52" t="s">
        <v>180</v>
      </c>
      <c r="B3" s="52"/>
      <c r="C3" s="52" t="s">
        <v>181</v>
      </c>
      <c r="D3" s="44" t="s">
        <v>182</v>
      </c>
      <c r="E3" s="53" t="s">
        <v>183</v>
      </c>
      <c r="F3" s="53"/>
      <c r="G3" s="53" t="s">
        <v>184</v>
      </c>
      <c r="H3" s="53"/>
      <c r="I3" s="53"/>
      <c r="J3" s="44" t="s">
        <v>185</v>
      </c>
      <c r="K3" s="44" t="s">
        <v>186</v>
      </c>
      <c r="O3" s="50" t="s">
        <v>369</v>
      </c>
      <c r="P3" s="51"/>
      <c r="Q3" s="52" t="s">
        <v>181</v>
      </c>
      <c r="R3" s="44" t="s">
        <v>182</v>
      </c>
      <c r="S3" s="53" t="s">
        <v>183</v>
      </c>
      <c r="T3" s="53"/>
      <c r="U3" s="53" t="s">
        <v>184</v>
      </c>
      <c r="V3" s="53"/>
      <c r="W3" s="53"/>
      <c r="X3" s="44" t="s">
        <v>185</v>
      </c>
      <c r="Y3" s="44" t="s">
        <v>186</v>
      </c>
    </row>
    <row r="4" spans="1:25" ht="27" customHeight="1" x14ac:dyDescent="0.2">
      <c r="A4" s="52"/>
      <c r="B4" s="52"/>
      <c r="C4" s="52"/>
      <c r="D4" s="44"/>
      <c r="E4" s="3" t="s">
        <v>161</v>
      </c>
      <c r="F4" s="3" t="s">
        <v>187</v>
      </c>
      <c r="G4" s="3" t="s">
        <v>188</v>
      </c>
      <c r="H4" s="3" t="s">
        <v>189</v>
      </c>
      <c r="I4" s="3" t="s">
        <v>190</v>
      </c>
      <c r="J4" s="44"/>
      <c r="K4" s="44"/>
      <c r="O4" s="51"/>
      <c r="P4" s="51"/>
      <c r="Q4" s="52"/>
      <c r="R4" s="44"/>
      <c r="S4" s="3" t="s">
        <v>161</v>
      </c>
      <c r="T4" s="3" t="s">
        <v>187</v>
      </c>
      <c r="U4" s="3" t="s">
        <v>188</v>
      </c>
      <c r="V4" s="3" t="s">
        <v>189</v>
      </c>
      <c r="W4" s="3" t="s">
        <v>190</v>
      </c>
      <c r="X4" s="44"/>
      <c r="Y4" s="44"/>
    </row>
    <row r="5" spans="1:25" ht="18" customHeight="1" x14ac:dyDescent="0.2">
      <c r="B5" s="4" t="s">
        <v>191</v>
      </c>
      <c r="C5" s="5">
        <v>13</v>
      </c>
      <c r="D5" s="6">
        <v>258401</v>
      </c>
      <c r="E5" s="6">
        <v>24484</v>
      </c>
      <c r="F5" s="6">
        <v>233917</v>
      </c>
      <c r="G5" s="6">
        <v>46238</v>
      </c>
      <c r="H5" s="6">
        <v>159532</v>
      </c>
      <c r="I5" s="6">
        <v>52631</v>
      </c>
      <c r="J5" s="6">
        <v>83746</v>
      </c>
      <c r="K5" s="6">
        <v>145446</v>
      </c>
    </row>
    <row r="6" spans="1:25" ht="18" customHeight="1" x14ac:dyDescent="0.2">
      <c r="B6" s="14" t="s">
        <v>192</v>
      </c>
      <c r="C6" s="7">
        <v>13001</v>
      </c>
      <c r="D6" s="6">
        <v>665</v>
      </c>
      <c r="E6" s="6">
        <v>62</v>
      </c>
      <c r="F6" s="6">
        <v>603</v>
      </c>
      <c r="G6" s="6">
        <v>84</v>
      </c>
      <c r="H6" s="6">
        <v>428</v>
      </c>
      <c r="I6" s="6">
        <v>153</v>
      </c>
      <c r="J6" s="6">
        <v>264</v>
      </c>
      <c r="K6" s="6">
        <v>341</v>
      </c>
      <c r="O6" s="54" t="s">
        <v>192</v>
      </c>
      <c r="P6" s="54"/>
      <c r="Q6" s="86">
        <v>13001</v>
      </c>
      <c r="R6" s="87">
        <v>716</v>
      </c>
      <c r="S6" s="87">
        <v>64</v>
      </c>
      <c r="T6" s="87">
        <v>652</v>
      </c>
      <c r="U6" s="87">
        <v>88</v>
      </c>
      <c r="V6" s="87">
        <v>475</v>
      </c>
      <c r="W6" s="87">
        <v>153</v>
      </c>
      <c r="X6" s="87">
        <v>279</v>
      </c>
      <c r="Y6" s="87">
        <v>384</v>
      </c>
    </row>
    <row r="7" spans="1:25" ht="12" customHeight="1" x14ac:dyDescent="0.2">
      <c r="B7" s="14" t="s">
        <v>193</v>
      </c>
      <c r="C7" s="7">
        <v>13003</v>
      </c>
      <c r="D7" s="6">
        <v>338</v>
      </c>
      <c r="E7" s="6">
        <v>28</v>
      </c>
      <c r="F7" s="6">
        <v>310</v>
      </c>
      <c r="G7" s="6">
        <v>42</v>
      </c>
      <c r="H7" s="6">
        <v>217</v>
      </c>
      <c r="I7" s="6">
        <v>79</v>
      </c>
      <c r="J7" s="6">
        <v>121</v>
      </c>
      <c r="K7" s="6">
        <v>200</v>
      </c>
      <c r="O7" s="54" t="s">
        <v>193</v>
      </c>
      <c r="P7" s="54"/>
      <c r="Q7" s="86">
        <v>13003</v>
      </c>
      <c r="R7" s="87">
        <v>358</v>
      </c>
      <c r="S7" s="87">
        <v>27</v>
      </c>
      <c r="T7" s="87">
        <v>331</v>
      </c>
      <c r="U7" s="87">
        <v>44</v>
      </c>
      <c r="V7" s="87">
        <v>234</v>
      </c>
      <c r="W7" s="87">
        <v>80</v>
      </c>
      <c r="X7" s="87">
        <v>137</v>
      </c>
      <c r="Y7" s="87">
        <v>202</v>
      </c>
    </row>
    <row r="8" spans="1:25" ht="12" customHeight="1" x14ac:dyDescent="0.2">
      <c r="B8" s="14" t="s">
        <v>194</v>
      </c>
      <c r="C8" s="7">
        <v>13005</v>
      </c>
      <c r="D8" s="6">
        <v>408</v>
      </c>
      <c r="E8" s="6">
        <v>14</v>
      </c>
      <c r="F8" s="6">
        <v>394</v>
      </c>
      <c r="G8" s="6">
        <v>70</v>
      </c>
      <c r="H8" s="6">
        <v>265</v>
      </c>
      <c r="I8" s="6">
        <v>73</v>
      </c>
      <c r="J8" s="6">
        <v>147</v>
      </c>
      <c r="K8" s="6">
        <v>234</v>
      </c>
      <c r="O8" s="54" t="s">
        <v>194</v>
      </c>
      <c r="P8" s="54"/>
      <c r="Q8" s="86">
        <v>13005</v>
      </c>
      <c r="R8" s="87">
        <v>412</v>
      </c>
      <c r="S8" s="87">
        <v>18</v>
      </c>
      <c r="T8" s="87">
        <v>394</v>
      </c>
      <c r="U8" s="87">
        <v>65</v>
      </c>
      <c r="V8" s="87">
        <v>268</v>
      </c>
      <c r="W8" s="87">
        <v>79</v>
      </c>
      <c r="X8" s="87">
        <v>154</v>
      </c>
      <c r="Y8" s="87">
        <v>225</v>
      </c>
    </row>
    <row r="9" spans="1:25" ht="12" customHeight="1" x14ac:dyDescent="0.2">
      <c r="B9" s="14" t="s">
        <v>195</v>
      </c>
      <c r="C9" s="7">
        <v>13007</v>
      </c>
      <c r="D9" s="6">
        <v>154</v>
      </c>
      <c r="E9" s="6">
        <v>23</v>
      </c>
      <c r="F9" s="6">
        <v>131</v>
      </c>
      <c r="G9" s="6">
        <v>14</v>
      </c>
      <c r="H9" s="6">
        <v>89</v>
      </c>
      <c r="I9" s="6">
        <v>51</v>
      </c>
      <c r="J9" s="6">
        <v>73</v>
      </c>
      <c r="K9" s="6">
        <v>68</v>
      </c>
      <c r="O9" s="54" t="s">
        <v>195</v>
      </c>
      <c r="P9" s="54"/>
      <c r="Q9" s="86">
        <v>13007</v>
      </c>
      <c r="R9" s="87">
        <v>149</v>
      </c>
      <c r="S9" s="87">
        <v>21</v>
      </c>
      <c r="T9" s="87">
        <v>128</v>
      </c>
      <c r="U9" s="87">
        <v>14</v>
      </c>
      <c r="V9" s="87">
        <v>90</v>
      </c>
      <c r="W9" s="87">
        <v>45</v>
      </c>
      <c r="X9" s="87">
        <v>65</v>
      </c>
      <c r="Y9" s="87">
        <v>67</v>
      </c>
    </row>
    <row r="10" spans="1:25" ht="12" customHeight="1" x14ac:dyDescent="0.2">
      <c r="B10" s="14" t="s">
        <v>196</v>
      </c>
      <c r="C10" s="7">
        <v>13009</v>
      </c>
      <c r="D10" s="6">
        <v>1503</v>
      </c>
      <c r="E10" s="6">
        <v>87</v>
      </c>
      <c r="F10" s="6">
        <v>1416</v>
      </c>
      <c r="G10" s="6">
        <v>281</v>
      </c>
      <c r="H10" s="6">
        <v>999</v>
      </c>
      <c r="I10" s="6">
        <v>223</v>
      </c>
      <c r="J10" s="6">
        <v>499</v>
      </c>
      <c r="K10" s="6">
        <v>868</v>
      </c>
      <c r="O10" s="54" t="s">
        <v>196</v>
      </c>
      <c r="P10" s="54"/>
      <c r="Q10" s="86">
        <v>13009</v>
      </c>
      <c r="R10" s="87">
        <v>1477</v>
      </c>
      <c r="S10" s="87">
        <v>84</v>
      </c>
      <c r="T10" s="87">
        <v>1393</v>
      </c>
      <c r="U10" s="87">
        <v>287</v>
      </c>
      <c r="V10" s="87">
        <v>972</v>
      </c>
      <c r="W10" s="87">
        <v>218</v>
      </c>
      <c r="X10" s="87">
        <v>481</v>
      </c>
      <c r="Y10" s="87">
        <v>794</v>
      </c>
    </row>
    <row r="11" spans="1:25" ht="18" customHeight="1" x14ac:dyDescent="0.2">
      <c r="B11" s="14" t="s">
        <v>197</v>
      </c>
      <c r="C11" s="7">
        <v>13011</v>
      </c>
      <c r="D11" s="6">
        <v>336</v>
      </c>
      <c r="E11" s="6">
        <v>32</v>
      </c>
      <c r="F11" s="6">
        <v>304</v>
      </c>
      <c r="G11" s="6">
        <v>35</v>
      </c>
      <c r="H11" s="6">
        <v>214</v>
      </c>
      <c r="I11" s="6">
        <v>87</v>
      </c>
      <c r="J11" s="6">
        <v>144</v>
      </c>
      <c r="K11" s="6">
        <v>155</v>
      </c>
      <c r="O11" s="54" t="s">
        <v>197</v>
      </c>
      <c r="P11" s="54"/>
      <c r="Q11" s="86">
        <v>13011</v>
      </c>
      <c r="R11" s="87">
        <v>183</v>
      </c>
      <c r="S11" s="87">
        <v>23</v>
      </c>
      <c r="T11" s="87">
        <v>160</v>
      </c>
      <c r="U11" s="87">
        <v>16</v>
      </c>
      <c r="V11" s="87">
        <v>114</v>
      </c>
      <c r="W11" s="87">
        <v>53</v>
      </c>
      <c r="X11" s="87">
        <v>90</v>
      </c>
      <c r="Y11" s="87">
        <v>93</v>
      </c>
    </row>
    <row r="12" spans="1:25" ht="12" customHeight="1" x14ac:dyDescent="0.2">
      <c r="B12" s="14" t="s">
        <v>198</v>
      </c>
      <c r="C12" s="7">
        <v>13013</v>
      </c>
      <c r="D12" s="6">
        <v>1825</v>
      </c>
      <c r="E12" s="6">
        <v>151</v>
      </c>
      <c r="F12" s="6">
        <v>1674</v>
      </c>
      <c r="G12" s="6">
        <v>307</v>
      </c>
      <c r="H12" s="6">
        <v>1163</v>
      </c>
      <c r="I12" s="6">
        <v>355</v>
      </c>
      <c r="J12" s="6">
        <v>595</v>
      </c>
      <c r="K12" s="6">
        <v>1063</v>
      </c>
      <c r="O12" s="54" t="s">
        <v>198</v>
      </c>
      <c r="P12" s="54"/>
      <c r="Q12" s="86">
        <v>13013</v>
      </c>
      <c r="R12" s="87">
        <v>1761</v>
      </c>
      <c r="S12" s="87">
        <v>141</v>
      </c>
      <c r="T12" s="87">
        <v>1620</v>
      </c>
      <c r="U12" s="87">
        <v>300</v>
      </c>
      <c r="V12" s="87">
        <v>1132</v>
      </c>
      <c r="W12" s="87">
        <v>329</v>
      </c>
      <c r="X12" s="87">
        <v>583</v>
      </c>
      <c r="Y12" s="87">
        <v>1016</v>
      </c>
    </row>
    <row r="13" spans="1:25" ht="12" customHeight="1" x14ac:dyDescent="0.2">
      <c r="B13" s="14" t="s">
        <v>199</v>
      </c>
      <c r="C13" s="7">
        <v>13015</v>
      </c>
      <c r="D13" s="6">
        <v>2301</v>
      </c>
      <c r="E13" s="6">
        <v>137</v>
      </c>
      <c r="F13" s="6">
        <v>2164</v>
      </c>
      <c r="G13" s="6">
        <v>333</v>
      </c>
      <c r="H13" s="6">
        <v>1642</v>
      </c>
      <c r="I13" s="6">
        <v>326</v>
      </c>
      <c r="J13" s="6">
        <v>760</v>
      </c>
      <c r="K13" s="6">
        <v>1318</v>
      </c>
      <c r="O13" s="54" t="s">
        <v>199</v>
      </c>
      <c r="P13" s="54"/>
      <c r="Q13" s="86">
        <v>13015</v>
      </c>
      <c r="R13" s="87">
        <v>2254</v>
      </c>
      <c r="S13" s="87">
        <v>139</v>
      </c>
      <c r="T13" s="87">
        <v>2115</v>
      </c>
      <c r="U13" s="87">
        <v>325</v>
      </c>
      <c r="V13" s="87">
        <v>1578</v>
      </c>
      <c r="W13" s="87">
        <v>351</v>
      </c>
      <c r="X13" s="87">
        <v>770</v>
      </c>
      <c r="Y13" s="87">
        <v>1403</v>
      </c>
    </row>
    <row r="14" spans="1:25" ht="12" customHeight="1" x14ac:dyDescent="0.2">
      <c r="B14" s="14" t="s">
        <v>200</v>
      </c>
      <c r="C14" s="7">
        <v>13017</v>
      </c>
      <c r="D14" s="6">
        <v>919</v>
      </c>
      <c r="E14" s="6">
        <v>66</v>
      </c>
      <c r="F14" s="6">
        <v>853</v>
      </c>
      <c r="G14" s="6">
        <v>153</v>
      </c>
      <c r="H14" s="6">
        <v>584</v>
      </c>
      <c r="I14" s="6">
        <v>182</v>
      </c>
      <c r="J14" s="6">
        <v>343</v>
      </c>
      <c r="K14" s="6">
        <v>495</v>
      </c>
      <c r="O14" s="54" t="s">
        <v>200</v>
      </c>
      <c r="P14" s="54"/>
      <c r="Q14" s="86">
        <v>13017</v>
      </c>
      <c r="R14" s="87">
        <v>912</v>
      </c>
      <c r="S14" s="87">
        <v>69</v>
      </c>
      <c r="T14" s="87">
        <v>843</v>
      </c>
      <c r="U14" s="87">
        <v>150</v>
      </c>
      <c r="V14" s="87">
        <v>574</v>
      </c>
      <c r="W14" s="87">
        <v>188</v>
      </c>
      <c r="X14" s="87">
        <v>342</v>
      </c>
      <c r="Y14" s="87">
        <v>501</v>
      </c>
    </row>
    <row r="15" spans="1:25" ht="12" customHeight="1" x14ac:dyDescent="0.2">
      <c r="B15" s="14" t="s">
        <v>201</v>
      </c>
      <c r="C15" s="7">
        <v>13019</v>
      </c>
      <c r="D15" s="6">
        <v>822</v>
      </c>
      <c r="E15" s="6">
        <v>49</v>
      </c>
      <c r="F15" s="6">
        <v>773</v>
      </c>
      <c r="G15" s="6">
        <v>113</v>
      </c>
      <c r="H15" s="6">
        <v>550</v>
      </c>
      <c r="I15" s="6">
        <v>159</v>
      </c>
      <c r="J15" s="6">
        <v>301</v>
      </c>
      <c r="K15" s="6">
        <v>433</v>
      </c>
      <c r="O15" s="54" t="s">
        <v>201</v>
      </c>
      <c r="P15" s="54"/>
      <c r="Q15" s="86">
        <v>13019</v>
      </c>
      <c r="R15" s="87">
        <v>804</v>
      </c>
      <c r="S15" s="87">
        <v>47</v>
      </c>
      <c r="T15" s="87">
        <v>757</v>
      </c>
      <c r="U15" s="87">
        <v>130</v>
      </c>
      <c r="V15" s="87">
        <v>522</v>
      </c>
      <c r="W15" s="87">
        <v>152</v>
      </c>
      <c r="X15" s="87">
        <v>291</v>
      </c>
      <c r="Y15" s="87">
        <v>443</v>
      </c>
    </row>
    <row r="16" spans="1:25" ht="18" customHeight="1" x14ac:dyDescent="0.2">
      <c r="B16" s="14" t="s">
        <v>202</v>
      </c>
      <c r="C16" s="7">
        <v>13021</v>
      </c>
      <c r="D16" s="6">
        <v>8098</v>
      </c>
      <c r="E16" s="6">
        <v>467</v>
      </c>
      <c r="F16" s="6">
        <v>7631</v>
      </c>
      <c r="G16" s="6">
        <v>1396</v>
      </c>
      <c r="H16" s="6">
        <v>5360</v>
      </c>
      <c r="I16" s="6">
        <v>1342</v>
      </c>
      <c r="J16" s="6">
        <v>2746</v>
      </c>
      <c r="K16" s="6">
        <v>4650</v>
      </c>
      <c r="O16" s="54" t="s">
        <v>202</v>
      </c>
      <c r="P16" s="54"/>
      <c r="Q16" s="86">
        <v>13021</v>
      </c>
      <c r="R16" s="87">
        <v>8019</v>
      </c>
      <c r="S16" s="87">
        <v>468</v>
      </c>
      <c r="T16" s="87">
        <v>7551</v>
      </c>
      <c r="U16" s="87">
        <v>1437</v>
      </c>
      <c r="V16" s="87">
        <v>5261</v>
      </c>
      <c r="W16" s="87">
        <v>1321</v>
      </c>
      <c r="X16" s="87">
        <v>2750</v>
      </c>
      <c r="Y16" s="87">
        <v>4395</v>
      </c>
    </row>
    <row r="17" spans="2:25" ht="12" customHeight="1" x14ac:dyDescent="0.2">
      <c r="B17" s="14" t="s">
        <v>203</v>
      </c>
      <c r="C17" s="7">
        <v>13023</v>
      </c>
      <c r="D17" s="6">
        <v>427</v>
      </c>
      <c r="E17" s="6">
        <v>21</v>
      </c>
      <c r="F17" s="6">
        <v>406</v>
      </c>
      <c r="G17" s="6">
        <v>69</v>
      </c>
      <c r="H17" s="6">
        <v>275</v>
      </c>
      <c r="I17" s="6">
        <v>83</v>
      </c>
      <c r="J17" s="6">
        <v>152</v>
      </c>
      <c r="K17" s="6">
        <v>230</v>
      </c>
      <c r="O17" s="54" t="s">
        <v>203</v>
      </c>
      <c r="P17" s="54"/>
      <c r="Q17" s="86">
        <v>13023</v>
      </c>
      <c r="R17" s="87">
        <v>420</v>
      </c>
      <c r="S17" s="87">
        <v>24</v>
      </c>
      <c r="T17" s="87">
        <v>396</v>
      </c>
      <c r="U17" s="87">
        <v>71</v>
      </c>
      <c r="V17" s="87">
        <v>271</v>
      </c>
      <c r="W17" s="87">
        <v>78</v>
      </c>
      <c r="X17" s="87">
        <v>158</v>
      </c>
      <c r="Y17" s="87">
        <v>220</v>
      </c>
    </row>
    <row r="18" spans="2:25" ht="12" customHeight="1" x14ac:dyDescent="0.2">
      <c r="B18" s="14" t="s">
        <v>204</v>
      </c>
      <c r="C18" s="7">
        <v>13025</v>
      </c>
      <c r="D18" s="6">
        <v>524</v>
      </c>
      <c r="E18" s="6">
        <v>20</v>
      </c>
      <c r="F18" s="6">
        <v>504</v>
      </c>
      <c r="G18" s="6">
        <v>71</v>
      </c>
      <c r="H18" s="6">
        <v>397</v>
      </c>
      <c r="I18" s="6">
        <v>56</v>
      </c>
      <c r="J18" s="6">
        <v>181</v>
      </c>
      <c r="K18" s="6">
        <v>367</v>
      </c>
      <c r="O18" s="54" t="s">
        <v>204</v>
      </c>
      <c r="P18" s="54"/>
      <c r="Q18" s="86">
        <v>13025</v>
      </c>
      <c r="R18" s="87">
        <v>505</v>
      </c>
      <c r="S18" s="87">
        <v>20</v>
      </c>
      <c r="T18" s="87">
        <v>485</v>
      </c>
      <c r="U18" s="87">
        <v>68</v>
      </c>
      <c r="V18" s="87">
        <v>377</v>
      </c>
      <c r="W18" s="87">
        <v>60</v>
      </c>
      <c r="X18" s="87">
        <v>185</v>
      </c>
      <c r="Y18" s="87">
        <v>292</v>
      </c>
    </row>
    <row r="19" spans="2:25" ht="12" customHeight="1" x14ac:dyDescent="0.2">
      <c r="B19" s="14" t="s">
        <v>205</v>
      </c>
      <c r="C19" s="7">
        <v>13027</v>
      </c>
      <c r="D19" s="6">
        <v>763</v>
      </c>
      <c r="E19" s="6">
        <v>83</v>
      </c>
      <c r="F19" s="6">
        <v>680</v>
      </c>
      <c r="G19" s="6">
        <v>112</v>
      </c>
      <c r="H19" s="6">
        <v>441</v>
      </c>
      <c r="I19" s="6">
        <v>210</v>
      </c>
      <c r="J19" s="6">
        <v>309</v>
      </c>
      <c r="K19" s="6">
        <v>381</v>
      </c>
      <c r="O19" s="54" t="s">
        <v>205</v>
      </c>
      <c r="P19" s="54"/>
      <c r="Q19" s="86">
        <v>13027</v>
      </c>
      <c r="R19" s="87">
        <v>716</v>
      </c>
      <c r="S19" s="87">
        <v>86</v>
      </c>
      <c r="T19" s="87">
        <v>630</v>
      </c>
      <c r="U19" s="87">
        <v>107</v>
      </c>
      <c r="V19" s="87">
        <v>397</v>
      </c>
      <c r="W19" s="87">
        <v>212</v>
      </c>
      <c r="X19" s="87">
        <v>306</v>
      </c>
      <c r="Y19" s="87">
        <v>381</v>
      </c>
    </row>
    <row r="20" spans="2:25" ht="12" customHeight="1" x14ac:dyDescent="0.2">
      <c r="B20" s="14" t="s">
        <v>206</v>
      </c>
      <c r="C20" s="7">
        <v>13029</v>
      </c>
      <c r="D20" s="6">
        <v>645</v>
      </c>
      <c r="E20" s="6">
        <v>39</v>
      </c>
      <c r="F20" s="6">
        <v>606</v>
      </c>
      <c r="G20" s="6">
        <v>120</v>
      </c>
      <c r="H20" s="6">
        <v>417</v>
      </c>
      <c r="I20" s="6">
        <v>108</v>
      </c>
      <c r="J20" s="6">
        <v>215</v>
      </c>
      <c r="K20" s="6">
        <v>369</v>
      </c>
      <c r="O20" s="54" t="s">
        <v>206</v>
      </c>
      <c r="P20" s="54"/>
      <c r="Q20" s="86">
        <v>13029</v>
      </c>
      <c r="R20" s="87">
        <v>606</v>
      </c>
      <c r="S20" s="87">
        <v>31</v>
      </c>
      <c r="T20" s="87">
        <v>575</v>
      </c>
      <c r="U20" s="87">
        <v>106</v>
      </c>
      <c r="V20" s="87">
        <v>410</v>
      </c>
      <c r="W20" s="87">
        <v>90</v>
      </c>
      <c r="X20" s="87">
        <v>207</v>
      </c>
      <c r="Y20" s="87">
        <v>346</v>
      </c>
    </row>
    <row r="21" spans="2:25" ht="18" customHeight="1" x14ac:dyDescent="0.2">
      <c r="B21" s="14" t="s">
        <v>207</v>
      </c>
      <c r="C21" s="7">
        <v>13031</v>
      </c>
      <c r="D21" s="6">
        <v>1649</v>
      </c>
      <c r="E21" s="6">
        <v>110</v>
      </c>
      <c r="F21" s="6">
        <v>1539</v>
      </c>
      <c r="G21" s="6">
        <v>326</v>
      </c>
      <c r="H21" s="6">
        <v>1019</v>
      </c>
      <c r="I21" s="6">
        <v>304</v>
      </c>
      <c r="J21" s="6">
        <v>588</v>
      </c>
      <c r="K21" s="6">
        <v>889</v>
      </c>
      <c r="O21" s="54" t="s">
        <v>207</v>
      </c>
      <c r="P21" s="54"/>
      <c r="Q21" s="86">
        <v>13031</v>
      </c>
      <c r="R21" s="87">
        <v>1680</v>
      </c>
      <c r="S21" s="87">
        <v>119</v>
      </c>
      <c r="T21" s="87">
        <v>1561</v>
      </c>
      <c r="U21" s="87">
        <v>326</v>
      </c>
      <c r="V21" s="87">
        <v>1052</v>
      </c>
      <c r="W21" s="87">
        <v>302</v>
      </c>
      <c r="X21" s="87">
        <v>594</v>
      </c>
      <c r="Y21" s="87">
        <v>957</v>
      </c>
    </row>
    <row r="22" spans="2:25" ht="12" customHeight="1" x14ac:dyDescent="0.2">
      <c r="B22" s="14" t="s">
        <v>208</v>
      </c>
      <c r="C22" s="7">
        <v>13033</v>
      </c>
      <c r="D22" s="6">
        <v>1088</v>
      </c>
      <c r="E22" s="6">
        <v>83</v>
      </c>
      <c r="F22" s="6">
        <v>1005</v>
      </c>
      <c r="G22" s="6">
        <v>189</v>
      </c>
      <c r="H22" s="6">
        <v>669</v>
      </c>
      <c r="I22" s="6">
        <v>230</v>
      </c>
      <c r="J22" s="6">
        <v>383</v>
      </c>
      <c r="K22" s="6">
        <v>587</v>
      </c>
      <c r="O22" s="54" t="s">
        <v>208</v>
      </c>
      <c r="P22" s="54"/>
      <c r="Q22" s="86">
        <v>13033</v>
      </c>
      <c r="R22" s="87">
        <v>1233</v>
      </c>
      <c r="S22" s="87">
        <v>98</v>
      </c>
      <c r="T22" s="87">
        <v>1135</v>
      </c>
      <c r="U22" s="87">
        <v>223</v>
      </c>
      <c r="V22" s="87">
        <v>750</v>
      </c>
      <c r="W22" s="87">
        <v>260</v>
      </c>
      <c r="X22" s="87">
        <v>442</v>
      </c>
      <c r="Y22" s="87">
        <v>670</v>
      </c>
    </row>
    <row r="23" spans="2:25" ht="12" customHeight="1" x14ac:dyDescent="0.2">
      <c r="B23" s="14" t="s">
        <v>209</v>
      </c>
      <c r="C23" s="7">
        <v>13035</v>
      </c>
      <c r="D23" s="6">
        <v>722</v>
      </c>
      <c r="E23" s="6">
        <v>59</v>
      </c>
      <c r="F23" s="6">
        <v>663</v>
      </c>
      <c r="G23" s="6">
        <v>106</v>
      </c>
      <c r="H23" s="6">
        <v>478</v>
      </c>
      <c r="I23" s="6">
        <v>138</v>
      </c>
      <c r="J23" s="6">
        <v>256</v>
      </c>
      <c r="K23" s="6">
        <v>394</v>
      </c>
      <c r="O23" s="54" t="s">
        <v>209</v>
      </c>
      <c r="P23" s="54"/>
      <c r="Q23" s="86">
        <v>13035</v>
      </c>
      <c r="R23" s="87">
        <v>710</v>
      </c>
      <c r="S23" s="87">
        <v>55</v>
      </c>
      <c r="T23" s="87">
        <v>655</v>
      </c>
      <c r="U23" s="87">
        <v>115</v>
      </c>
      <c r="V23" s="87">
        <v>466</v>
      </c>
      <c r="W23" s="87">
        <v>129</v>
      </c>
      <c r="X23" s="87">
        <v>249</v>
      </c>
      <c r="Y23" s="87">
        <v>369</v>
      </c>
    </row>
    <row r="24" spans="2:25" ht="12" customHeight="1" x14ac:dyDescent="0.2">
      <c r="B24" s="14" t="s">
        <v>210</v>
      </c>
      <c r="C24" s="7">
        <v>13037</v>
      </c>
      <c r="D24" s="6">
        <v>316</v>
      </c>
      <c r="E24" s="6">
        <v>51</v>
      </c>
      <c r="F24" s="6">
        <v>265</v>
      </c>
      <c r="G24" s="6">
        <v>33</v>
      </c>
      <c r="H24" s="6">
        <v>176</v>
      </c>
      <c r="I24" s="6">
        <v>107</v>
      </c>
      <c r="J24" s="6">
        <v>133</v>
      </c>
      <c r="K24" s="6">
        <v>161</v>
      </c>
      <c r="O24" s="54" t="s">
        <v>210</v>
      </c>
      <c r="P24" s="54"/>
      <c r="Q24" s="86">
        <v>13037</v>
      </c>
      <c r="R24" s="87">
        <v>337</v>
      </c>
      <c r="S24" s="87">
        <v>61</v>
      </c>
      <c r="T24" s="87">
        <v>276</v>
      </c>
      <c r="U24" s="87">
        <v>32</v>
      </c>
      <c r="V24" s="87">
        <v>185</v>
      </c>
      <c r="W24" s="87">
        <v>120</v>
      </c>
      <c r="X24" s="87">
        <v>143</v>
      </c>
      <c r="Y24" s="87">
        <v>185</v>
      </c>
    </row>
    <row r="25" spans="2:25" ht="12" customHeight="1" x14ac:dyDescent="0.2">
      <c r="B25" s="14" t="s">
        <v>211</v>
      </c>
      <c r="C25" s="7">
        <v>13039</v>
      </c>
      <c r="D25" s="6">
        <v>805</v>
      </c>
      <c r="E25" s="6">
        <v>52</v>
      </c>
      <c r="F25" s="6">
        <v>753</v>
      </c>
      <c r="G25" s="6">
        <v>137</v>
      </c>
      <c r="H25" s="6">
        <v>553</v>
      </c>
      <c r="I25" s="6">
        <v>115</v>
      </c>
      <c r="J25" s="6">
        <v>280</v>
      </c>
      <c r="K25" s="6">
        <v>427</v>
      </c>
      <c r="O25" s="54" t="s">
        <v>211</v>
      </c>
      <c r="P25" s="54"/>
      <c r="Q25" s="86">
        <v>13039</v>
      </c>
      <c r="R25" s="87">
        <v>831</v>
      </c>
      <c r="S25" s="87">
        <v>44</v>
      </c>
      <c r="T25" s="87">
        <v>787</v>
      </c>
      <c r="U25" s="87">
        <v>158</v>
      </c>
      <c r="V25" s="87">
        <v>554</v>
      </c>
      <c r="W25" s="87">
        <v>119</v>
      </c>
      <c r="X25" s="87">
        <v>292</v>
      </c>
      <c r="Y25" s="87">
        <v>454</v>
      </c>
    </row>
    <row r="26" spans="2:25" ht="18" customHeight="1" x14ac:dyDescent="0.2">
      <c r="B26" s="14" t="s">
        <v>212</v>
      </c>
      <c r="C26" s="7">
        <v>13043</v>
      </c>
      <c r="D26" s="6">
        <v>472</v>
      </c>
      <c r="E26" s="6">
        <v>34</v>
      </c>
      <c r="F26" s="6">
        <v>438</v>
      </c>
      <c r="G26" s="6">
        <v>48</v>
      </c>
      <c r="H26" s="6">
        <v>300</v>
      </c>
      <c r="I26" s="6">
        <v>124</v>
      </c>
      <c r="J26" s="6">
        <v>165</v>
      </c>
      <c r="K26" s="6">
        <v>223</v>
      </c>
      <c r="O26" s="54" t="s">
        <v>212</v>
      </c>
      <c r="P26" s="54"/>
      <c r="Q26" s="86">
        <v>13043</v>
      </c>
      <c r="R26" s="87">
        <v>477</v>
      </c>
      <c r="S26" s="87">
        <v>30</v>
      </c>
      <c r="T26" s="87">
        <v>447</v>
      </c>
      <c r="U26" s="87">
        <v>49</v>
      </c>
      <c r="V26" s="87">
        <v>302</v>
      </c>
      <c r="W26" s="87">
        <v>126</v>
      </c>
      <c r="X26" s="87">
        <v>168</v>
      </c>
      <c r="Y26" s="87">
        <v>263</v>
      </c>
    </row>
    <row r="27" spans="2:25" ht="12" customHeight="1" x14ac:dyDescent="0.2">
      <c r="B27" s="14" t="s">
        <v>213</v>
      </c>
      <c r="C27" s="7">
        <v>13045</v>
      </c>
      <c r="D27" s="6">
        <v>3407</v>
      </c>
      <c r="E27" s="6">
        <v>203</v>
      </c>
      <c r="F27" s="6">
        <v>3204</v>
      </c>
      <c r="G27" s="6">
        <v>556</v>
      </c>
      <c r="H27" s="6">
        <v>2338</v>
      </c>
      <c r="I27" s="6">
        <v>513</v>
      </c>
      <c r="J27" s="6">
        <v>1070</v>
      </c>
      <c r="K27" s="6">
        <v>1957</v>
      </c>
      <c r="O27" s="54" t="s">
        <v>213</v>
      </c>
      <c r="P27" s="54"/>
      <c r="Q27" s="86">
        <v>13045</v>
      </c>
      <c r="R27" s="87">
        <v>3355</v>
      </c>
      <c r="S27" s="87">
        <v>196</v>
      </c>
      <c r="T27" s="87">
        <v>3159</v>
      </c>
      <c r="U27" s="87">
        <v>532</v>
      </c>
      <c r="V27" s="87">
        <v>2325</v>
      </c>
      <c r="W27" s="87">
        <v>498</v>
      </c>
      <c r="X27" s="87">
        <v>1078</v>
      </c>
      <c r="Y27" s="87">
        <v>1959</v>
      </c>
    </row>
    <row r="28" spans="2:25" ht="12" customHeight="1" x14ac:dyDescent="0.2">
      <c r="B28" s="14" t="s">
        <v>214</v>
      </c>
      <c r="C28" s="7">
        <v>13047</v>
      </c>
      <c r="D28" s="6">
        <v>888</v>
      </c>
      <c r="E28" s="6">
        <v>54</v>
      </c>
      <c r="F28" s="6">
        <v>834</v>
      </c>
      <c r="G28" s="6">
        <v>147</v>
      </c>
      <c r="H28" s="6">
        <v>588</v>
      </c>
      <c r="I28" s="6">
        <v>153</v>
      </c>
      <c r="J28" s="6">
        <v>319</v>
      </c>
      <c r="K28" s="6">
        <v>484</v>
      </c>
      <c r="O28" s="54" t="s">
        <v>214</v>
      </c>
      <c r="P28" s="54"/>
      <c r="Q28" s="86">
        <v>13047</v>
      </c>
      <c r="R28" s="87">
        <v>885</v>
      </c>
      <c r="S28" s="87">
        <v>56</v>
      </c>
      <c r="T28" s="87">
        <v>829</v>
      </c>
      <c r="U28" s="87">
        <v>134</v>
      </c>
      <c r="V28" s="87">
        <v>600</v>
      </c>
      <c r="W28" s="87">
        <v>151</v>
      </c>
      <c r="X28" s="87">
        <v>337</v>
      </c>
      <c r="Y28" s="87">
        <v>477</v>
      </c>
    </row>
    <row r="29" spans="2:25" ht="12" customHeight="1" x14ac:dyDescent="0.2">
      <c r="B29" s="14" t="s">
        <v>215</v>
      </c>
      <c r="C29" s="7">
        <v>13049</v>
      </c>
      <c r="D29" s="6">
        <v>360</v>
      </c>
      <c r="E29" s="6">
        <v>30</v>
      </c>
      <c r="F29" s="6">
        <v>330</v>
      </c>
      <c r="G29" s="6">
        <v>50</v>
      </c>
      <c r="H29" s="6">
        <v>238</v>
      </c>
      <c r="I29" s="6">
        <v>72</v>
      </c>
      <c r="J29" s="6">
        <v>151</v>
      </c>
      <c r="K29" s="6">
        <v>196</v>
      </c>
      <c r="O29" s="54" t="s">
        <v>215</v>
      </c>
      <c r="P29" s="54"/>
      <c r="Q29" s="86">
        <v>13049</v>
      </c>
      <c r="R29" s="87">
        <v>362</v>
      </c>
      <c r="S29" s="87">
        <v>30</v>
      </c>
      <c r="T29" s="87">
        <v>332</v>
      </c>
      <c r="U29" s="87">
        <v>47</v>
      </c>
      <c r="V29" s="87">
        <v>243</v>
      </c>
      <c r="W29" s="87">
        <v>72</v>
      </c>
      <c r="X29" s="87">
        <v>148</v>
      </c>
      <c r="Y29" s="87">
        <v>186</v>
      </c>
    </row>
    <row r="30" spans="2:25" ht="12" customHeight="1" x14ac:dyDescent="0.2">
      <c r="B30" s="14" t="s">
        <v>216</v>
      </c>
      <c r="C30" s="7">
        <v>13051</v>
      </c>
      <c r="D30" s="6">
        <v>6935</v>
      </c>
      <c r="E30" s="6">
        <v>673</v>
      </c>
      <c r="F30" s="6">
        <v>6262</v>
      </c>
      <c r="G30" s="6">
        <v>1256</v>
      </c>
      <c r="H30" s="6">
        <v>4203</v>
      </c>
      <c r="I30" s="6">
        <v>1476</v>
      </c>
      <c r="J30" s="6">
        <v>2291</v>
      </c>
      <c r="K30" s="6">
        <v>3759</v>
      </c>
      <c r="O30" s="54" t="s">
        <v>216</v>
      </c>
      <c r="P30" s="54"/>
      <c r="Q30" s="86">
        <v>13051</v>
      </c>
      <c r="R30" s="87">
        <v>6913</v>
      </c>
      <c r="S30" s="87">
        <v>661</v>
      </c>
      <c r="T30" s="87">
        <v>6252</v>
      </c>
      <c r="U30" s="87">
        <v>1288</v>
      </c>
      <c r="V30" s="87">
        <v>4189</v>
      </c>
      <c r="W30" s="87">
        <v>1436</v>
      </c>
      <c r="X30" s="87">
        <v>2303</v>
      </c>
      <c r="Y30" s="87">
        <v>3805</v>
      </c>
    </row>
    <row r="31" spans="2:25" ht="18" customHeight="1" x14ac:dyDescent="0.2">
      <c r="B31" s="14" t="s">
        <v>217</v>
      </c>
      <c r="C31" s="7">
        <v>13053</v>
      </c>
      <c r="D31" s="6">
        <v>160</v>
      </c>
      <c r="E31" s="6" t="s">
        <v>218</v>
      </c>
      <c r="F31" s="6" t="s">
        <v>218</v>
      </c>
      <c r="G31" s="6">
        <v>37</v>
      </c>
      <c r="H31" s="6">
        <v>96</v>
      </c>
      <c r="I31" s="6">
        <v>27</v>
      </c>
      <c r="J31" s="6">
        <v>50</v>
      </c>
      <c r="K31" s="6">
        <v>85</v>
      </c>
      <c r="O31" s="54" t="s">
        <v>217</v>
      </c>
      <c r="P31" s="54"/>
      <c r="Q31" s="86">
        <v>13053</v>
      </c>
      <c r="R31" s="87">
        <v>159</v>
      </c>
      <c r="S31" s="87" t="s">
        <v>218</v>
      </c>
      <c r="T31" s="87" t="s">
        <v>218</v>
      </c>
      <c r="U31" s="87">
        <v>39</v>
      </c>
      <c r="V31" s="87">
        <v>99</v>
      </c>
      <c r="W31" s="87">
        <v>21</v>
      </c>
      <c r="X31" s="87">
        <v>46</v>
      </c>
      <c r="Y31" s="87">
        <v>84</v>
      </c>
    </row>
    <row r="32" spans="2:25" ht="12" customHeight="1" x14ac:dyDescent="0.2">
      <c r="B32" s="14" t="s">
        <v>219</v>
      </c>
      <c r="C32" s="7">
        <v>13055</v>
      </c>
      <c r="D32" s="6">
        <v>1038</v>
      </c>
      <c r="E32" s="6">
        <v>61</v>
      </c>
      <c r="F32" s="6">
        <v>977</v>
      </c>
      <c r="G32" s="6">
        <v>114</v>
      </c>
      <c r="H32" s="6">
        <v>728</v>
      </c>
      <c r="I32" s="6">
        <v>196</v>
      </c>
      <c r="J32" s="6">
        <v>411</v>
      </c>
      <c r="K32" s="6">
        <v>598</v>
      </c>
      <c r="O32" s="54" t="s">
        <v>219</v>
      </c>
      <c r="P32" s="54"/>
      <c r="Q32" s="86">
        <v>13055</v>
      </c>
      <c r="R32" s="87">
        <v>1024</v>
      </c>
      <c r="S32" s="87">
        <v>64</v>
      </c>
      <c r="T32" s="87">
        <v>960</v>
      </c>
      <c r="U32" s="87">
        <v>119</v>
      </c>
      <c r="V32" s="87">
        <v>705</v>
      </c>
      <c r="W32" s="87">
        <v>200</v>
      </c>
      <c r="X32" s="87">
        <v>395</v>
      </c>
      <c r="Y32" s="87">
        <v>552</v>
      </c>
    </row>
    <row r="33" spans="2:25" ht="12" customHeight="1" x14ac:dyDescent="0.2">
      <c r="B33" s="14" t="s">
        <v>220</v>
      </c>
      <c r="C33" s="7">
        <v>13057</v>
      </c>
      <c r="D33" s="6">
        <v>2236</v>
      </c>
      <c r="E33" s="6">
        <v>256</v>
      </c>
      <c r="F33" s="6">
        <v>1980</v>
      </c>
      <c r="G33" s="6">
        <v>385</v>
      </c>
      <c r="H33" s="6">
        <v>1396</v>
      </c>
      <c r="I33" s="6">
        <v>455</v>
      </c>
      <c r="J33" s="6">
        <v>627</v>
      </c>
      <c r="K33" s="6">
        <v>1247</v>
      </c>
      <c r="O33" s="54" t="s">
        <v>220</v>
      </c>
      <c r="P33" s="54"/>
      <c r="Q33" s="86">
        <v>13057</v>
      </c>
      <c r="R33" s="87">
        <v>2182</v>
      </c>
      <c r="S33" s="87">
        <v>237</v>
      </c>
      <c r="T33" s="87">
        <v>1945</v>
      </c>
      <c r="U33" s="87">
        <v>373</v>
      </c>
      <c r="V33" s="87">
        <v>1382</v>
      </c>
      <c r="W33" s="87">
        <v>427</v>
      </c>
      <c r="X33" s="87">
        <v>637</v>
      </c>
      <c r="Y33" s="87">
        <v>1225</v>
      </c>
    </row>
    <row r="34" spans="2:25" ht="12" customHeight="1" x14ac:dyDescent="0.2">
      <c r="B34" s="14" t="s">
        <v>221</v>
      </c>
      <c r="C34" s="7">
        <v>13059</v>
      </c>
      <c r="D34" s="6">
        <v>3103</v>
      </c>
      <c r="E34" s="6">
        <v>188</v>
      </c>
      <c r="F34" s="6">
        <v>2915</v>
      </c>
      <c r="G34" s="6">
        <v>554</v>
      </c>
      <c r="H34" s="6">
        <v>2079</v>
      </c>
      <c r="I34" s="6">
        <v>470</v>
      </c>
      <c r="J34" s="6">
        <v>1084</v>
      </c>
      <c r="K34" s="6">
        <v>1767</v>
      </c>
      <c r="O34" s="54" t="s">
        <v>221</v>
      </c>
      <c r="P34" s="54"/>
      <c r="Q34" s="86">
        <v>13059</v>
      </c>
      <c r="R34" s="87">
        <v>2878</v>
      </c>
      <c r="S34" s="87">
        <v>182</v>
      </c>
      <c r="T34" s="87">
        <v>2696</v>
      </c>
      <c r="U34" s="87">
        <v>544</v>
      </c>
      <c r="V34" s="87">
        <v>1903</v>
      </c>
      <c r="W34" s="87">
        <v>431</v>
      </c>
      <c r="X34" s="87">
        <v>1013</v>
      </c>
      <c r="Y34" s="87">
        <v>1635</v>
      </c>
    </row>
    <row r="35" spans="2:25" ht="12" customHeight="1" x14ac:dyDescent="0.2">
      <c r="B35" s="14" t="s">
        <v>222</v>
      </c>
      <c r="C35" s="7">
        <v>13061</v>
      </c>
      <c r="D35" s="6">
        <v>166</v>
      </c>
      <c r="E35" s="6">
        <v>12</v>
      </c>
      <c r="F35" s="6">
        <v>154</v>
      </c>
      <c r="G35" s="6">
        <v>23</v>
      </c>
      <c r="H35" s="6">
        <v>96</v>
      </c>
      <c r="I35" s="6">
        <v>47</v>
      </c>
      <c r="J35" s="6">
        <v>60</v>
      </c>
      <c r="K35" s="6">
        <v>89</v>
      </c>
      <c r="O35" s="54" t="s">
        <v>222</v>
      </c>
      <c r="P35" s="54"/>
      <c r="Q35" s="86">
        <v>13061</v>
      </c>
      <c r="R35" s="87">
        <v>170</v>
      </c>
      <c r="S35" s="87">
        <v>13</v>
      </c>
      <c r="T35" s="87">
        <v>157</v>
      </c>
      <c r="U35" s="87">
        <v>23</v>
      </c>
      <c r="V35" s="87">
        <v>94</v>
      </c>
      <c r="W35" s="87">
        <v>53</v>
      </c>
      <c r="X35" s="87">
        <v>59</v>
      </c>
      <c r="Y35" s="87">
        <v>91</v>
      </c>
    </row>
    <row r="36" spans="2:25" ht="18" customHeight="1" x14ac:dyDescent="0.2">
      <c r="B36" s="14" t="s">
        <v>223</v>
      </c>
      <c r="C36" s="7">
        <v>13063</v>
      </c>
      <c r="D36" s="6">
        <v>8595</v>
      </c>
      <c r="E36" s="6">
        <v>841</v>
      </c>
      <c r="F36" s="6">
        <v>7754</v>
      </c>
      <c r="G36" s="6">
        <v>2200</v>
      </c>
      <c r="H36" s="6">
        <v>4877</v>
      </c>
      <c r="I36" s="6">
        <v>1518</v>
      </c>
      <c r="J36" s="6">
        <v>2352</v>
      </c>
      <c r="K36" s="6">
        <v>5041</v>
      </c>
      <c r="O36" s="54" t="s">
        <v>223</v>
      </c>
      <c r="P36" s="54"/>
      <c r="Q36" s="86">
        <v>13063</v>
      </c>
      <c r="R36" s="87">
        <v>7247</v>
      </c>
      <c r="S36" s="87">
        <v>760</v>
      </c>
      <c r="T36" s="87">
        <v>6487</v>
      </c>
      <c r="U36" s="87">
        <v>1896</v>
      </c>
      <c r="V36" s="87">
        <v>4033</v>
      </c>
      <c r="W36" s="87">
        <v>1318</v>
      </c>
      <c r="X36" s="87">
        <v>2005</v>
      </c>
      <c r="Y36" s="87">
        <v>4185</v>
      </c>
    </row>
    <row r="37" spans="2:25" ht="12" customHeight="1" x14ac:dyDescent="0.2">
      <c r="B37" s="14" t="s">
        <v>224</v>
      </c>
      <c r="C37" s="7">
        <v>13065</v>
      </c>
      <c r="D37" s="6">
        <v>427</v>
      </c>
      <c r="E37" s="6">
        <v>24</v>
      </c>
      <c r="F37" s="6">
        <v>403</v>
      </c>
      <c r="G37" s="6">
        <v>53</v>
      </c>
      <c r="H37" s="6">
        <v>290</v>
      </c>
      <c r="I37" s="6">
        <v>84</v>
      </c>
      <c r="J37" s="6">
        <v>165</v>
      </c>
      <c r="K37" s="6">
        <v>212</v>
      </c>
      <c r="O37" s="54" t="s">
        <v>224</v>
      </c>
      <c r="P37" s="54"/>
      <c r="Q37" s="86">
        <v>13065</v>
      </c>
      <c r="R37" s="87">
        <v>439</v>
      </c>
      <c r="S37" s="87">
        <v>22</v>
      </c>
      <c r="T37" s="87">
        <v>417</v>
      </c>
      <c r="U37" s="87">
        <v>51</v>
      </c>
      <c r="V37" s="87">
        <v>301</v>
      </c>
      <c r="W37" s="87">
        <v>87</v>
      </c>
      <c r="X37" s="87">
        <v>167</v>
      </c>
      <c r="Y37" s="87">
        <v>219</v>
      </c>
    </row>
    <row r="38" spans="2:25" ht="12" customHeight="1" x14ac:dyDescent="0.2">
      <c r="B38" s="14" t="s">
        <v>225</v>
      </c>
      <c r="C38" s="7">
        <v>13067</v>
      </c>
      <c r="D38" s="6">
        <v>9482</v>
      </c>
      <c r="E38" s="6">
        <v>1293</v>
      </c>
      <c r="F38" s="6">
        <v>8189</v>
      </c>
      <c r="G38" s="6">
        <v>2250</v>
      </c>
      <c r="H38" s="6">
        <v>5229</v>
      </c>
      <c r="I38" s="6">
        <v>2003</v>
      </c>
      <c r="J38" s="6">
        <v>2438</v>
      </c>
      <c r="K38" s="6">
        <v>5471</v>
      </c>
      <c r="O38" s="54" t="s">
        <v>225</v>
      </c>
      <c r="P38" s="54"/>
      <c r="Q38" s="86">
        <v>13067</v>
      </c>
      <c r="R38" s="87">
        <v>9323</v>
      </c>
      <c r="S38" s="87">
        <v>1230</v>
      </c>
      <c r="T38" s="87">
        <v>8093</v>
      </c>
      <c r="U38" s="87">
        <v>2213</v>
      </c>
      <c r="V38" s="87">
        <v>5199</v>
      </c>
      <c r="W38" s="87">
        <v>1911</v>
      </c>
      <c r="X38" s="87">
        <v>2429</v>
      </c>
      <c r="Y38" s="87">
        <v>5319</v>
      </c>
    </row>
    <row r="39" spans="2:25" ht="12" customHeight="1" x14ac:dyDescent="0.2">
      <c r="B39" s="14" t="s">
        <v>226</v>
      </c>
      <c r="C39" s="7">
        <v>13069</v>
      </c>
      <c r="D39" s="6">
        <v>1664</v>
      </c>
      <c r="E39" s="6">
        <v>111</v>
      </c>
      <c r="F39" s="6">
        <v>1553</v>
      </c>
      <c r="G39" s="6">
        <v>252</v>
      </c>
      <c r="H39" s="6">
        <v>1102</v>
      </c>
      <c r="I39" s="6">
        <v>310</v>
      </c>
      <c r="J39" s="6">
        <v>601</v>
      </c>
      <c r="K39" s="6">
        <v>931</v>
      </c>
      <c r="O39" s="54" t="s">
        <v>226</v>
      </c>
      <c r="P39" s="54"/>
      <c r="Q39" s="86">
        <v>13069</v>
      </c>
      <c r="R39" s="87">
        <v>1685</v>
      </c>
      <c r="S39" s="87">
        <v>123</v>
      </c>
      <c r="T39" s="87">
        <v>1562</v>
      </c>
      <c r="U39" s="87">
        <v>262</v>
      </c>
      <c r="V39" s="87">
        <v>1102</v>
      </c>
      <c r="W39" s="87">
        <v>321</v>
      </c>
      <c r="X39" s="87">
        <v>610</v>
      </c>
      <c r="Y39" s="87">
        <v>917</v>
      </c>
    </row>
    <row r="40" spans="2:25" ht="12" customHeight="1" x14ac:dyDescent="0.2">
      <c r="B40" s="14" t="s">
        <v>227</v>
      </c>
      <c r="C40" s="7">
        <v>13071</v>
      </c>
      <c r="D40" s="6">
        <v>1954</v>
      </c>
      <c r="E40" s="6">
        <v>162</v>
      </c>
      <c r="F40" s="6">
        <v>1792</v>
      </c>
      <c r="G40" s="6">
        <v>360</v>
      </c>
      <c r="H40" s="6">
        <v>1178</v>
      </c>
      <c r="I40" s="6">
        <v>416</v>
      </c>
      <c r="J40" s="6">
        <v>735</v>
      </c>
      <c r="K40" s="6">
        <v>1037</v>
      </c>
      <c r="O40" s="54" t="s">
        <v>227</v>
      </c>
      <c r="P40" s="54"/>
      <c r="Q40" s="86">
        <v>13071</v>
      </c>
      <c r="R40" s="87">
        <v>1968</v>
      </c>
      <c r="S40" s="87">
        <v>164</v>
      </c>
      <c r="T40" s="87">
        <v>1804</v>
      </c>
      <c r="U40" s="87">
        <v>377</v>
      </c>
      <c r="V40" s="87">
        <v>1169</v>
      </c>
      <c r="W40" s="87">
        <v>422</v>
      </c>
      <c r="X40" s="87">
        <v>773</v>
      </c>
      <c r="Y40" s="87">
        <v>1094</v>
      </c>
    </row>
    <row r="41" spans="2:25" ht="18" customHeight="1" x14ac:dyDescent="0.2">
      <c r="B41" s="14" t="s">
        <v>228</v>
      </c>
      <c r="C41" s="7">
        <v>13073</v>
      </c>
      <c r="D41" s="6">
        <v>1585</v>
      </c>
      <c r="E41" s="6">
        <v>139</v>
      </c>
      <c r="F41" s="6">
        <v>1446</v>
      </c>
      <c r="G41" s="6">
        <v>309</v>
      </c>
      <c r="H41" s="6">
        <v>986</v>
      </c>
      <c r="I41" s="6">
        <v>290</v>
      </c>
      <c r="J41" s="6">
        <v>444</v>
      </c>
      <c r="K41" s="6">
        <v>908</v>
      </c>
      <c r="O41" s="54" t="s">
        <v>228</v>
      </c>
      <c r="P41" s="54"/>
      <c r="Q41" s="86">
        <v>13073</v>
      </c>
      <c r="R41" s="87">
        <v>1539</v>
      </c>
      <c r="S41" s="87">
        <v>140</v>
      </c>
      <c r="T41" s="87">
        <v>1399</v>
      </c>
      <c r="U41" s="87">
        <v>313</v>
      </c>
      <c r="V41" s="87">
        <v>944</v>
      </c>
      <c r="W41" s="87">
        <v>282</v>
      </c>
      <c r="X41" s="87">
        <v>440</v>
      </c>
      <c r="Y41" s="87">
        <v>842</v>
      </c>
    </row>
    <row r="42" spans="2:25" ht="12" customHeight="1" x14ac:dyDescent="0.2">
      <c r="B42" s="14" t="s">
        <v>229</v>
      </c>
      <c r="C42" s="7">
        <v>13075</v>
      </c>
      <c r="D42" s="6">
        <v>718</v>
      </c>
      <c r="E42" s="6">
        <v>42</v>
      </c>
      <c r="F42" s="6">
        <v>676</v>
      </c>
      <c r="G42" s="6">
        <v>149</v>
      </c>
      <c r="H42" s="6">
        <v>456</v>
      </c>
      <c r="I42" s="6">
        <v>113</v>
      </c>
      <c r="J42" s="6">
        <v>246</v>
      </c>
      <c r="K42" s="6">
        <v>385</v>
      </c>
      <c r="O42" s="54" t="s">
        <v>229</v>
      </c>
      <c r="P42" s="54"/>
      <c r="Q42" s="86">
        <v>13075</v>
      </c>
      <c r="R42" s="87">
        <v>718</v>
      </c>
      <c r="S42" s="87">
        <v>43</v>
      </c>
      <c r="T42" s="87">
        <v>675</v>
      </c>
      <c r="U42" s="87">
        <v>156</v>
      </c>
      <c r="V42" s="87">
        <v>450</v>
      </c>
      <c r="W42" s="87">
        <v>112</v>
      </c>
      <c r="X42" s="87">
        <v>237</v>
      </c>
      <c r="Y42" s="87">
        <v>390</v>
      </c>
    </row>
    <row r="43" spans="2:25" ht="12" customHeight="1" x14ac:dyDescent="0.2">
      <c r="B43" s="14" t="s">
        <v>230</v>
      </c>
      <c r="C43" s="7">
        <v>13077</v>
      </c>
      <c r="D43" s="6">
        <v>2086</v>
      </c>
      <c r="E43" s="6">
        <v>176</v>
      </c>
      <c r="F43" s="6">
        <v>1910</v>
      </c>
      <c r="G43" s="6">
        <v>347</v>
      </c>
      <c r="H43" s="6">
        <v>1370</v>
      </c>
      <c r="I43" s="6">
        <v>369</v>
      </c>
      <c r="J43" s="6">
        <v>689</v>
      </c>
      <c r="K43" s="6">
        <v>1193</v>
      </c>
      <c r="O43" s="54" t="s">
        <v>230</v>
      </c>
      <c r="P43" s="54"/>
      <c r="Q43" s="86">
        <v>13077</v>
      </c>
      <c r="R43" s="87">
        <v>1947</v>
      </c>
      <c r="S43" s="87">
        <v>184</v>
      </c>
      <c r="T43" s="87">
        <v>1763</v>
      </c>
      <c r="U43" s="87">
        <v>333</v>
      </c>
      <c r="V43" s="87">
        <v>1260</v>
      </c>
      <c r="W43" s="87">
        <v>354</v>
      </c>
      <c r="X43" s="87">
        <v>642</v>
      </c>
      <c r="Y43" s="87">
        <v>1078</v>
      </c>
    </row>
    <row r="44" spans="2:25" ht="12" customHeight="1" x14ac:dyDescent="0.2">
      <c r="B44" s="14" t="s">
        <v>231</v>
      </c>
      <c r="C44" s="7">
        <v>13079</v>
      </c>
      <c r="D44" s="6">
        <v>284</v>
      </c>
      <c r="E44" s="6">
        <v>31</v>
      </c>
      <c r="F44" s="6">
        <v>253</v>
      </c>
      <c r="G44" s="6">
        <v>26</v>
      </c>
      <c r="H44" s="6">
        <v>173</v>
      </c>
      <c r="I44" s="6">
        <v>85</v>
      </c>
      <c r="J44" s="6">
        <v>123</v>
      </c>
      <c r="K44" s="6">
        <v>134</v>
      </c>
      <c r="O44" s="54" t="s">
        <v>231</v>
      </c>
      <c r="P44" s="54"/>
      <c r="Q44" s="86">
        <v>13079</v>
      </c>
      <c r="R44" s="87">
        <v>306</v>
      </c>
      <c r="S44" s="87">
        <v>29</v>
      </c>
      <c r="T44" s="87">
        <v>277</v>
      </c>
      <c r="U44" s="87">
        <v>32</v>
      </c>
      <c r="V44" s="87">
        <v>193</v>
      </c>
      <c r="W44" s="87">
        <v>81</v>
      </c>
      <c r="X44" s="87">
        <v>124</v>
      </c>
      <c r="Y44" s="87">
        <v>143</v>
      </c>
    </row>
    <row r="45" spans="2:25" ht="12" customHeight="1" x14ac:dyDescent="0.2">
      <c r="B45" s="14" t="s">
        <v>232</v>
      </c>
      <c r="C45" s="7">
        <v>13081</v>
      </c>
      <c r="D45" s="6">
        <v>1118</v>
      </c>
      <c r="E45" s="6">
        <v>81</v>
      </c>
      <c r="F45" s="6">
        <v>1037</v>
      </c>
      <c r="G45" s="6">
        <v>173</v>
      </c>
      <c r="H45" s="6">
        <v>682</v>
      </c>
      <c r="I45" s="6">
        <v>263</v>
      </c>
      <c r="J45" s="6">
        <v>418</v>
      </c>
      <c r="K45" s="6">
        <v>590</v>
      </c>
      <c r="O45" s="54" t="s">
        <v>232</v>
      </c>
      <c r="P45" s="54"/>
      <c r="Q45" s="86">
        <v>13081</v>
      </c>
      <c r="R45" s="87">
        <v>1114</v>
      </c>
      <c r="S45" s="87">
        <v>79</v>
      </c>
      <c r="T45" s="87">
        <v>1035</v>
      </c>
      <c r="U45" s="87">
        <v>177</v>
      </c>
      <c r="V45" s="87">
        <v>681</v>
      </c>
      <c r="W45" s="87">
        <v>256</v>
      </c>
      <c r="X45" s="87">
        <v>426</v>
      </c>
      <c r="Y45" s="87">
        <v>586</v>
      </c>
    </row>
    <row r="46" spans="2:25" ht="18" customHeight="1" x14ac:dyDescent="0.2">
      <c r="B46" s="14" t="s">
        <v>233</v>
      </c>
      <c r="C46" s="7">
        <v>13083</v>
      </c>
      <c r="D46" s="6">
        <v>406</v>
      </c>
      <c r="E46" s="6">
        <v>31</v>
      </c>
      <c r="F46" s="6">
        <v>375</v>
      </c>
      <c r="G46" s="6">
        <v>49</v>
      </c>
      <c r="H46" s="6">
        <v>273</v>
      </c>
      <c r="I46" s="6">
        <v>84</v>
      </c>
      <c r="J46" s="6">
        <v>164</v>
      </c>
      <c r="K46" s="6">
        <v>223</v>
      </c>
      <c r="O46" s="54" t="s">
        <v>233</v>
      </c>
      <c r="P46" s="54"/>
      <c r="Q46" s="86">
        <v>13083</v>
      </c>
      <c r="R46" s="87">
        <v>414</v>
      </c>
      <c r="S46" s="87">
        <v>35</v>
      </c>
      <c r="T46" s="87">
        <v>379</v>
      </c>
      <c r="U46" s="87">
        <v>48</v>
      </c>
      <c r="V46" s="87">
        <v>272</v>
      </c>
      <c r="W46" s="87">
        <v>94</v>
      </c>
      <c r="X46" s="87">
        <v>175</v>
      </c>
      <c r="Y46" s="87">
        <v>201</v>
      </c>
    </row>
    <row r="47" spans="2:25" ht="12" customHeight="1" x14ac:dyDescent="0.2">
      <c r="B47" s="14" t="s">
        <v>234</v>
      </c>
      <c r="C47" s="7">
        <v>13085</v>
      </c>
      <c r="D47" s="6">
        <v>428</v>
      </c>
      <c r="E47" s="6">
        <v>29</v>
      </c>
      <c r="F47" s="6">
        <v>399</v>
      </c>
      <c r="G47" s="6">
        <v>52</v>
      </c>
      <c r="H47" s="6">
        <v>290</v>
      </c>
      <c r="I47" s="6">
        <v>86</v>
      </c>
      <c r="J47" s="6">
        <v>154</v>
      </c>
      <c r="K47" s="6">
        <v>245</v>
      </c>
      <c r="O47" s="54" t="s">
        <v>234</v>
      </c>
      <c r="P47" s="54"/>
      <c r="Q47" s="86">
        <v>13085</v>
      </c>
      <c r="R47" s="87">
        <v>428</v>
      </c>
      <c r="S47" s="87">
        <v>26</v>
      </c>
      <c r="T47" s="87">
        <v>402</v>
      </c>
      <c r="U47" s="87">
        <v>49</v>
      </c>
      <c r="V47" s="87">
        <v>304</v>
      </c>
      <c r="W47" s="87">
        <v>75</v>
      </c>
      <c r="X47" s="87">
        <v>156</v>
      </c>
      <c r="Y47" s="87">
        <v>212</v>
      </c>
    </row>
    <row r="48" spans="2:25" ht="12" customHeight="1" x14ac:dyDescent="0.2">
      <c r="B48" s="14" t="s">
        <v>235</v>
      </c>
      <c r="C48" s="7">
        <v>13087</v>
      </c>
      <c r="D48" s="6">
        <v>1344</v>
      </c>
      <c r="E48" s="6">
        <v>95</v>
      </c>
      <c r="F48" s="6">
        <v>1249</v>
      </c>
      <c r="G48" s="6">
        <v>286</v>
      </c>
      <c r="H48" s="6">
        <v>793</v>
      </c>
      <c r="I48" s="6">
        <v>265</v>
      </c>
      <c r="J48" s="6">
        <v>472</v>
      </c>
      <c r="K48" s="6">
        <v>763</v>
      </c>
      <c r="O48" s="54" t="s">
        <v>235</v>
      </c>
      <c r="P48" s="54"/>
      <c r="Q48" s="86">
        <v>13087</v>
      </c>
      <c r="R48" s="87">
        <v>1361</v>
      </c>
      <c r="S48" s="87">
        <v>103</v>
      </c>
      <c r="T48" s="87">
        <v>1258</v>
      </c>
      <c r="U48" s="87">
        <v>278</v>
      </c>
      <c r="V48" s="87">
        <v>810</v>
      </c>
      <c r="W48" s="87">
        <v>273</v>
      </c>
      <c r="X48" s="87">
        <v>497</v>
      </c>
      <c r="Y48" s="87">
        <v>730</v>
      </c>
    </row>
    <row r="49" spans="2:25" ht="12" customHeight="1" x14ac:dyDescent="0.2">
      <c r="B49" s="14" t="s">
        <v>236</v>
      </c>
      <c r="C49" s="7">
        <v>13089</v>
      </c>
      <c r="D49" s="6">
        <v>18800</v>
      </c>
      <c r="E49" s="6">
        <v>2585</v>
      </c>
      <c r="F49" s="6">
        <v>16215</v>
      </c>
      <c r="G49" s="6">
        <v>3712</v>
      </c>
      <c r="H49" s="6">
        <v>10861</v>
      </c>
      <c r="I49" s="6">
        <v>4227</v>
      </c>
      <c r="J49" s="6">
        <v>5166</v>
      </c>
      <c r="K49" s="6">
        <v>11066</v>
      </c>
      <c r="O49" s="54" t="s">
        <v>236</v>
      </c>
      <c r="P49" s="54"/>
      <c r="Q49" s="86">
        <v>13089</v>
      </c>
      <c r="R49" s="87">
        <v>18820</v>
      </c>
      <c r="S49" s="87">
        <v>2552</v>
      </c>
      <c r="T49" s="87">
        <v>16268</v>
      </c>
      <c r="U49" s="87">
        <v>3647</v>
      </c>
      <c r="V49" s="87">
        <v>11050</v>
      </c>
      <c r="W49" s="87">
        <v>4123</v>
      </c>
      <c r="X49" s="87">
        <v>5064</v>
      </c>
      <c r="Y49" s="87">
        <v>10850</v>
      </c>
    </row>
    <row r="50" spans="2:25" ht="12" customHeight="1" x14ac:dyDescent="0.2">
      <c r="B50" s="14" t="s">
        <v>237</v>
      </c>
      <c r="C50" s="7">
        <v>13091</v>
      </c>
      <c r="D50" s="6">
        <v>850</v>
      </c>
      <c r="E50" s="6">
        <v>61</v>
      </c>
      <c r="F50" s="6">
        <v>789</v>
      </c>
      <c r="G50" s="6">
        <v>113</v>
      </c>
      <c r="H50" s="6">
        <v>546</v>
      </c>
      <c r="I50" s="6">
        <v>191</v>
      </c>
      <c r="J50" s="6">
        <v>317</v>
      </c>
      <c r="K50" s="6">
        <v>442</v>
      </c>
      <c r="O50" s="54" t="s">
        <v>237</v>
      </c>
      <c r="P50" s="54"/>
      <c r="Q50" s="86">
        <v>13091</v>
      </c>
      <c r="R50" s="87">
        <v>856</v>
      </c>
      <c r="S50" s="87">
        <v>65</v>
      </c>
      <c r="T50" s="87">
        <v>791</v>
      </c>
      <c r="U50" s="87">
        <v>110</v>
      </c>
      <c r="V50" s="87">
        <v>545</v>
      </c>
      <c r="W50" s="87">
        <v>201</v>
      </c>
      <c r="X50" s="87">
        <v>337</v>
      </c>
      <c r="Y50" s="87">
        <v>433</v>
      </c>
    </row>
    <row r="51" spans="2:25" ht="18" customHeight="1" x14ac:dyDescent="0.2">
      <c r="B51" s="14" t="s">
        <v>238</v>
      </c>
      <c r="C51" s="7">
        <v>13093</v>
      </c>
      <c r="D51" s="6">
        <v>775</v>
      </c>
      <c r="E51" s="6">
        <v>60</v>
      </c>
      <c r="F51" s="6">
        <v>715</v>
      </c>
      <c r="G51" s="6">
        <v>114</v>
      </c>
      <c r="H51" s="6">
        <v>470</v>
      </c>
      <c r="I51" s="6">
        <v>191</v>
      </c>
      <c r="J51" s="6">
        <v>269</v>
      </c>
      <c r="K51" s="6">
        <v>408</v>
      </c>
      <c r="O51" s="54" t="s">
        <v>238</v>
      </c>
      <c r="P51" s="54"/>
      <c r="Q51" s="86">
        <v>13093</v>
      </c>
      <c r="R51" s="87">
        <v>508</v>
      </c>
      <c r="S51" s="87">
        <v>42</v>
      </c>
      <c r="T51" s="87">
        <v>466</v>
      </c>
      <c r="U51" s="87">
        <v>62</v>
      </c>
      <c r="V51" s="87">
        <v>312</v>
      </c>
      <c r="W51" s="87">
        <v>134</v>
      </c>
      <c r="X51" s="87">
        <v>196</v>
      </c>
      <c r="Y51" s="87">
        <v>263</v>
      </c>
    </row>
    <row r="52" spans="2:25" ht="12" customHeight="1" x14ac:dyDescent="0.2">
      <c r="B52" s="14" t="s">
        <v>239</v>
      </c>
      <c r="C52" s="7">
        <v>13095</v>
      </c>
      <c r="D52" s="6">
        <v>5202</v>
      </c>
      <c r="E52" s="6">
        <v>365</v>
      </c>
      <c r="F52" s="6">
        <v>4837</v>
      </c>
      <c r="G52" s="6">
        <v>928</v>
      </c>
      <c r="H52" s="6">
        <v>3300</v>
      </c>
      <c r="I52" s="6">
        <v>974</v>
      </c>
      <c r="J52" s="6">
        <v>1637</v>
      </c>
      <c r="K52" s="6">
        <v>2966</v>
      </c>
      <c r="O52" s="54" t="s">
        <v>239</v>
      </c>
      <c r="P52" s="54"/>
      <c r="Q52" s="86">
        <v>13095</v>
      </c>
      <c r="R52" s="87">
        <v>5234</v>
      </c>
      <c r="S52" s="87">
        <v>362</v>
      </c>
      <c r="T52" s="87">
        <v>4872</v>
      </c>
      <c r="U52" s="87">
        <v>970</v>
      </c>
      <c r="V52" s="87">
        <v>3310</v>
      </c>
      <c r="W52" s="87">
        <v>954</v>
      </c>
      <c r="X52" s="87">
        <v>1654</v>
      </c>
      <c r="Y52" s="87">
        <v>2874</v>
      </c>
    </row>
    <row r="53" spans="2:25" ht="12" customHeight="1" x14ac:dyDescent="0.2">
      <c r="B53" s="14" t="s">
        <v>240</v>
      </c>
      <c r="C53" s="7">
        <v>13097</v>
      </c>
      <c r="D53" s="6">
        <v>2890</v>
      </c>
      <c r="E53" s="6">
        <v>198</v>
      </c>
      <c r="F53" s="6">
        <v>2692</v>
      </c>
      <c r="G53" s="6">
        <v>738</v>
      </c>
      <c r="H53" s="6">
        <v>1737</v>
      </c>
      <c r="I53" s="6">
        <v>415</v>
      </c>
      <c r="J53" s="6">
        <v>739</v>
      </c>
      <c r="K53" s="6">
        <v>1738</v>
      </c>
      <c r="O53" s="54" t="s">
        <v>240</v>
      </c>
      <c r="P53" s="54"/>
      <c r="Q53" s="86">
        <v>13097</v>
      </c>
      <c r="R53" s="87">
        <v>2846</v>
      </c>
      <c r="S53" s="87">
        <v>203</v>
      </c>
      <c r="T53" s="87">
        <v>2643</v>
      </c>
      <c r="U53" s="87">
        <v>772</v>
      </c>
      <c r="V53" s="87">
        <v>1647</v>
      </c>
      <c r="W53" s="87">
        <v>427</v>
      </c>
      <c r="X53" s="87">
        <v>750</v>
      </c>
      <c r="Y53" s="87">
        <v>1669</v>
      </c>
    </row>
    <row r="54" spans="2:25" ht="12" customHeight="1" x14ac:dyDescent="0.2">
      <c r="B54" s="14" t="s">
        <v>241</v>
      </c>
      <c r="C54" s="7">
        <v>13099</v>
      </c>
      <c r="D54" s="6">
        <v>635</v>
      </c>
      <c r="E54" s="6">
        <v>52</v>
      </c>
      <c r="F54" s="6">
        <v>583</v>
      </c>
      <c r="G54" s="6">
        <v>98</v>
      </c>
      <c r="H54" s="6">
        <v>364</v>
      </c>
      <c r="I54" s="6">
        <v>173</v>
      </c>
      <c r="J54" s="6">
        <v>233</v>
      </c>
      <c r="K54" s="6">
        <v>355</v>
      </c>
      <c r="O54" s="54" t="s">
        <v>241</v>
      </c>
      <c r="P54" s="54"/>
      <c r="Q54" s="86">
        <v>13099</v>
      </c>
      <c r="R54" s="87">
        <v>650</v>
      </c>
      <c r="S54" s="87">
        <v>65</v>
      </c>
      <c r="T54" s="87">
        <v>585</v>
      </c>
      <c r="U54" s="87">
        <v>103</v>
      </c>
      <c r="V54" s="87">
        <v>365</v>
      </c>
      <c r="W54" s="87">
        <v>182</v>
      </c>
      <c r="X54" s="87">
        <v>257</v>
      </c>
      <c r="Y54" s="87">
        <v>321</v>
      </c>
    </row>
    <row r="55" spans="2:25" ht="12" customHeight="1" x14ac:dyDescent="0.2">
      <c r="B55" s="14" t="s">
        <v>242</v>
      </c>
      <c r="C55" s="7">
        <v>13101</v>
      </c>
      <c r="D55" s="6">
        <v>45</v>
      </c>
      <c r="E55" s="6" t="s">
        <v>218</v>
      </c>
      <c r="F55" s="6" t="s">
        <v>218</v>
      </c>
      <c r="G55" s="6" t="s">
        <v>218</v>
      </c>
      <c r="H55" s="6">
        <v>22</v>
      </c>
      <c r="I55" s="6" t="s">
        <v>218</v>
      </c>
      <c r="J55" s="6">
        <v>21</v>
      </c>
      <c r="K55" s="6">
        <v>25</v>
      </c>
      <c r="O55" s="54" t="s">
        <v>242</v>
      </c>
      <c r="P55" s="54"/>
      <c r="Q55" s="86">
        <v>13101</v>
      </c>
      <c r="R55" s="87">
        <v>45</v>
      </c>
      <c r="S55" s="87" t="s">
        <v>218</v>
      </c>
      <c r="T55" s="87" t="s">
        <v>218</v>
      </c>
      <c r="U55" s="87" t="s">
        <v>218</v>
      </c>
      <c r="V55" s="87">
        <v>19</v>
      </c>
      <c r="W55" s="87" t="s">
        <v>218</v>
      </c>
      <c r="X55" s="87">
        <v>21</v>
      </c>
      <c r="Y55" s="87">
        <v>22</v>
      </c>
    </row>
    <row r="56" spans="2:25" ht="18" customHeight="1" x14ac:dyDescent="0.2">
      <c r="B56" s="14" t="s">
        <v>243</v>
      </c>
      <c r="C56" s="7">
        <v>13103</v>
      </c>
      <c r="D56" s="6">
        <v>854</v>
      </c>
      <c r="E56" s="6">
        <v>46</v>
      </c>
      <c r="F56" s="6">
        <v>808</v>
      </c>
      <c r="G56" s="6">
        <v>187</v>
      </c>
      <c r="H56" s="6">
        <v>533</v>
      </c>
      <c r="I56" s="6">
        <v>134</v>
      </c>
      <c r="J56" s="6">
        <v>242</v>
      </c>
      <c r="K56" s="6">
        <v>459</v>
      </c>
      <c r="O56" s="54" t="s">
        <v>243</v>
      </c>
      <c r="P56" s="54"/>
      <c r="Q56" s="86">
        <v>13103</v>
      </c>
      <c r="R56" s="87">
        <v>849</v>
      </c>
      <c r="S56" s="87">
        <v>51</v>
      </c>
      <c r="T56" s="87">
        <v>798</v>
      </c>
      <c r="U56" s="87">
        <v>175</v>
      </c>
      <c r="V56" s="87">
        <v>533</v>
      </c>
      <c r="W56" s="87">
        <v>141</v>
      </c>
      <c r="X56" s="87">
        <v>245</v>
      </c>
      <c r="Y56" s="87">
        <v>454</v>
      </c>
    </row>
    <row r="57" spans="2:25" ht="12" customHeight="1" x14ac:dyDescent="0.2">
      <c r="B57" s="14" t="s">
        <v>244</v>
      </c>
      <c r="C57" s="7">
        <v>13105</v>
      </c>
      <c r="D57" s="6">
        <v>869</v>
      </c>
      <c r="E57" s="6">
        <v>46</v>
      </c>
      <c r="F57" s="6">
        <v>823</v>
      </c>
      <c r="G57" s="6">
        <v>107</v>
      </c>
      <c r="H57" s="6">
        <v>589</v>
      </c>
      <c r="I57" s="6">
        <v>173</v>
      </c>
      <c r="J57" s="6">
        <v>299</v>
      </c>
      <c r="K57" s="6">
        <v>475</v>
      </c>
      <c r="O57" s="54" t="s">
        <v>244</v>
      </c>
      <c r="P57" s="54"/>
      <c r="Q57" s="86">
        <v>13105</v>
      </c>
      <c r="R57" s="87">
        <v>847</v>
      </c>
      <c r="S57" s="87">
        <v>44</v>
      </c>
      <c r="T57" s="87">
        <v>803</v>
      </c>
      <c r="U57" s="87">
        <v>104</v>
      </c>
      <c r="V57" s="87">
        <v>577</v>
      </c>
      <c r="W57" s="87">
        <v>166</v>
      </c>
      <c r="X57" s="87">
        <v>307</v>
      </c>
      <c r="Y57" s="87">
        <v>479</v>
      </c>
    </row>
    <row r="58" spans="2:25" ht="12" customHeight="1" x14ac:dyDescent="0.2">
      <c r="B58" s="14" t="s">
        <v>245</v>
      </c>
      <c r="C58" s="7">
        <v>13107</v>
      </c>
      <c r="D58" s="6">
        <v>1119</v>
      </c>
      <c r="E58" s="6">
        <v>90</v>
      </c>
      <c r="F58" s="6">
        <v>1029</v>
      </c>
      <c r="G58" s="6">
        <v>189</v>
      </c>
      <c r="H58" s="6">
        <v>680</v>
      </c>
      <c r="I58" s="6">
        <v>250</v>
      </c>
      <c r="J58" s="6">
        <v>433</v>
      </c>
      <c r="K58" s="6">
        <v>604</v>
      </c>
      <c r="O58" s="54" t="s">
        <v>245</v>
      </c>
      <c r="P58" s="54"/>
      <c r="Q58" s="86">
        <v>13107</v>
      </c>
      <c r="R58" s="87">
        <v>1125</v>
      </c>
      <c r="S58" s="87">
        <v>92</v>
      </c>
      <c r="T58" s="87">
        <v>1033</v>
      </c>
      <c r="U58" s="87">
        <v>186</v>
      </c>
      <c r="V58" s="87">
        <v>679</v>
      </c>
      <c r="W58" s="87">
        <v>260</v>
      </c>
      <c r="X58" s="87">
        <v>436</v>
      </c>
      <c r="Y58" s="87">
        <v>563</v>
      </c>
    </row>
    <row r="59" spans="2:25" ht="12" customHeight="1" x14ac:dyDescent="0.2">
      <c r="B59" s="14" t="s">
        <v>246</v>
      </c>
      <c r="C59" s="7">
        <v>13109</v>
      </c>
      <c r="D59" s="6">
        <v>452</v>
      </c>
      <c r="E59" s="6">
        <v>38</v>
      </c>
      <c r="F59" s="6">
        <v>414</v>
      </c>
      <c r="G59" s="6">
        <v>84</v>
      </c>
      <c r="H59" s="6">
        <v>262</v>
      </c>
      <c r="I59" s="6">
        <v>106</v>
      </c>
      <c r="J59" s="6">
        <v>172</v>
      </c>
      <c r="K59" s="6">
        <v>254</v>
      </c>
      <c r="O59" s="54" t="s">
        <v>246</v>
      </c>
      <c r="P59" s="54"/>
      <c r="Q59" s="86">
        <v>13109</v>
      </c>
      <c r="R59" s="87">
        <v>458</v>
      </c>
      <c r="S59" s="87">
        <v>43</v>
      </c>
      <c r="T59" s="87">
        <v>415</v>
      </c>
      <c r="U59" s="87">
        <v>84</v>
      </c>
      <c r="V59" s="87">
        <v>262</v>
      </c>
      <c r="W59" s="87">
        <v>112</v>
      </c>
      <c r="X59" s="87">
        <v>184</v>
      </c>
      <c r="Y59" s="87">
        <v>230</v>
      </c>
    </row>
    <row r="60" spans="2:25" ht="12" customHeight="1" x14ac:dyDescent="0.2">
      <c r="B60" s="14" t="s">
        <v>247</v>
      </c>
      <c r="C60" s="7">
        <v>13111</v>
      </c>
      <c r="D60" s="6">
        <v>714</v>
      </c>
      <c r="E60" s="6">
        <v>62</v>
      </c>
      <c r="F60" s="6">
        <v>652</v>
      </c>
      <c r="G60" s="6">
        <v>65</v>
      </c>
      <c r="H60" s="6">
        <v>477</v>
      </c>
      <c r="I60" s="6">
        <v>172</v>
      </c>
      <c r="J60" s="6">
        <v>299</v>
      </c>
      <c r="K60" s="6">
        <v>398</v>
      </c>
      <c r="O60" s="54" t="s">
        <v>247</v>
      </c>
      <c r="P60" s="54"/>
      <c r="Q60" s="86">
        <v>13111</v>
      </c>
      <c r="R60" s="87">
        <v>720</v>
      </c>
      <c r="S60" s="87">
        <v>65</v>
      </c>
      <c r="T60" s="87">
        <v>655</v>
      </c>
      <c r="U60" s="87">
        <v>70</v>
      </c>
      <c r="V60" s="87">
        <v>479</v>
      </c>
      <c r="W60" s="87">
        <v>171</v>
      </c>
      <c r="X60" s="87">
        <v>302</v>
      </c>
      <c r="Y60" s="87">
        <v>380</v>
      </c>
    </row>
    <row r="61" spans="2:25" ht="18" customHeight="1" x14ac:dyDescent="0.2">
      <c r="B61" s="14" t="s">
        <v>248</v>
      </c>
      <c r="C61" s="7">
        <v>13113</v>
      </c>
      <c r="D61" s="6">
        <v>1002</v>
      </c>
      <c r="E61" s="6">
        <v>162</v>
      </c>
      <c r="F61" s="6">
        <v>840</v>
      </c>
      <c r="G61" s="6">
        <v>192</v>
      </c>
      <c r="H61" s="6">
        <v>565</v>
      </c>
      <c r="I61" s="6">
        <v>245</v>
      </c>
      <c r="J61" s="6">
        <v>293</v>
      </c>
      <c r="K61" s="6">
        <v>556</v>
      </c>
      <c r="O61" s="54" t="s">
        <v>248</v>
      </c>
      <c r="P61" s="54"/>
      <c r="Q61" s="86">
        <v>13113</v>
      </c>
      <c r="R61" s="87">
        <v>999</v>
      </c>
      <c r="S61" s="87">
        <v>151</v>
      </c>
      <c r="T61" s="87">
        <v>848</v>
      </c>
      <c r="U61" s="87">
        <v>195</v>
      </c>
      <c r="V61" s="87">
        <v>572</v>
      </c>
      <c r="W61" s="87">
        <v>232</v>
      </c>
      <c r="X61" s="87">
        <v>287</v>
      </c>
      <c r="Y61" s="87">
        <v>560</v>
      </c>
    </row>
    <row r="62" spans="2:25" ht="12" customHeight="1" x14ac:dyDescent="0.2">
      <c r="B62" s="14" t="s">
        <v>249</v>
      </c>
      <c r="C62" s="7">
        <v>13115</v>
      </c>
      <c r="D62" s="6">
        <v>3340</v>
      </c>
      <c r="E62" s="6">
        <v>190</v>
      </c>
      <c r="F62" s="6">
        <v>3150</v>
      </c>
      <c r="G62" s="6">
        <v>461</v>
      </c>
      <c r="H62" s="6">
        <v>2352</v>
      </c>
      <c r="I62" s="6">
        <v>527</v>
      </c>
      <c r="J62" s="6">
        <v>1139</v>
      </c>
      <c r="K62" s="6">
        <v>1933</v>
      </c>
      <c r="O62" s="54" t="s">
        <v>249</v>
      </c>
      <c r="P62" s="54"/>
      <c r="Q62" s="86">
        <v>13115</v>
      </c>
      <c r="R62" s="87">
        <v>3362</v>
      </c>
      <c r="S62" s="87">
        <v>203</v>
      </c>
      <c r="T62" s="87">
        <v>3159</v>
      </c>
      <c r="U62" s="87">
        <v>482</v>
      </c>
      <c r="V62" s="87">
        <v>2358</v>
      </c>
      <c r="W62" s="87">
        <v>522</v>
      </c>
      <c r="X62" s="87">
        <v>1185</v>
      </c>
      <c r="Y62" s="87">
        <v>1906</v>
      </c>
    </row>
    <row r="63" spans="2:25" ht="12" customHeight="1" x14ac:dyDescent="0.2">
      <c r="B63" s="14" t="s">
        <v>250</v>
      </c>
      <c r="C63" s="7">
        <v>13117</v>
      </c>
      <c r="D63" s="6">
        <v>884</v>
      </c>
      <c r="E63" s="6">
        <v>196</v>
      </c>
      <c r="F63" s="6">
        <v>688</v>
      </c>
      <c r="G63" s="6">
        <v>115</v>
      </c>
      <c r="H63" s="6">
        <v>480</v>
      </c>
      <c r="I63" s="6">
        <v>289</v>
      </c>
      <c r="J63" s="6">
        <v>245</v>
      </c>
      <c r="K63" s="6">
        <v>471</v>
      </c>
      <c r="O63" s="54" t="s">
        <v>250</v>
      </c>
      <c r="P63" s="54"/>
      <c r="Q63" s="86">
        <v>13117</v>
      </c>
      <c r="R63" s="87">
        <v>871</v>
      </c>
      <c r="S63" s="87">
        <v>165</v>
      </c>
      <c r="T63" s="87">
        <v>706</v>
      </c>
      <c r="U63" s="87">
        <v>132</v>
      </c>
      <c r="V63" s="87">
        <v>476</v>
      </c>
      <c r="W63" s="87">
        <v>263</v>
      </c>
      <c r="X63" s="87">
        <v>230</v>
      </c>
      <c r="Y63" s="87">
        <v>458</v>
      </c>
    </row>
    <row r="64" spans="2:25" ht="12" customHeight="1" x14ac:dyDescent="0.2">
      <c r="B64" s="14" t="s">
        <v>251</v>
      </c>
      <c r="C64" s="7">
        <v>13119</v>
      </c>
      <c r="D64" s="6">
        <v>897</v>
      </c>
      <c r="E64" s="6">
        <v>58</v>
      </c>
      <c r="F64" s="6">
        <v>839</v>
      </c>
      <c r="G64" s="6">
        <v>122</v>
      </c>
      <c r="H64" s="6">
        <v>613</v>
      </c>
      <c r="I64" s="6">
        <v>162</v>
      </c>
      <c r="J64" s="6">
        <v>306</v>
      </c>
      <c r="K64" s="6">
        <v>541</v>
      </c>
      <c r="O64" s="54" t="s">
        <v>251</v>
      </c>
      <c r="P64" s="54"/>
      <c r="Q64" s="86">
        <v>13119</v>
      </c>
      <c r="R64" s="87">
        <v>744</v>
      </c>
      <c r="S64" s="87">
        <v>59</v>
      </c>
      <c r="T64" s="87">
        <v>685</v>
      </c>
      <c r="U64" s="87">
        <v>97</v>
      </c>
      <c r="V64" s="87">
        <v>502</v>
      </c>
      <c r="W64" s="87">
        <v>145</v>
      </c>
      <c r="X64" s="87">
        <v>274</v>
      </c>
      <c r="Y64" s="87">
        <v>391</v>
      </c>
    </row>
    <row r="65" spans="2:25" ht="12" customHeight="1" x14ac:dyDescent="0.2">
      <c r="B65" s="14" t="s">
        <v>252</v>
      </c>
      <c r="C65" s="7">
        <v>13121</v>
      </c>
      <c r="D65" s="6">
        <v>27072</v>
      </c>
      <c r="E65" s="6">
        <v>3010</v>
      </c>
      <c r="F65" s="6">
        <v>24062</v>
      </c>
      <c r="G65" s="6">
        <v>4555</v>
      </c>
      <c r="H65" s="6">
        <v>16445</v>
      </c>
      <c r="I65" s="6">
        <v>6072</v>
      </c>
      <c r="J65" s="6">
        <v>8107</v>
      </c>
      <c r="K65" s="6">
        <v>15887</v>
      </c>
      <c r="O65" s="54" t="s">
        <v>252</v>
      </c>
      <c r="P65" s="54"/>
      <c r="Q65" s="86">
        <v>13121</v>
      </c>
      <c r="R65" s="87">
        <v>26695</v>
      </c>
      <c r="S65" s="87">
        <v>2915</v>
      </c>
      <c r="T65" s="87">
        <v>23780</v>
      </c>
      <c r="U65" s="87">
        <v>4513</v>
      </c>
      <c r="V65" s="87">
        <v>16401</v>
      </c>
      <c r="W65" s="87">
        <v>5781</v>
      </c>
      <c r="X65" s="87">
        <v>7962</v>
      </c>
      <c r="Y65" s="87">
        <v>15391</v>
      </c>
    </row>
    <row r="66" spans="2:25" ht="18" customHeight="1" x14ac:dyDescent="0.2">
      <c r="B66" s="14" t="s">
        <v>253</v>
      </c>
      <c r="C66" s="7">
        <v>13123</v>
      </c>
      <c r="D66" s="6">
        <v>636</v>
      </c>
      <c r="E66" s="6">
        <v>65</v>
      </c>
      <c r="F66" s="6">
        <v>571</v>
      </c>
      <c r="G66" s="6">
        <v>64</v>
      </c>
      <c r="H66" s="6">
        <v>430</v>
      </c>
      <c r="I66" s="6">
        <v>142</v>
      </c>
      <c r="J66" s="6">
        <v>270</v>
      </c>
      <c r="K66" s="6">
        <v>331</v>
      </c>
      <c r="O66" s="54" t="s">
        <v>253</v>
      </c>
      <c r="P66" s="54"/>
      <c r="Q66" s="86">
        <v>13123</v>
      </c>
      <c r="R66" s="87">
        <v>637</v>
      </c>
      <c r="S66" s="87">
        <v>68</v>
      </c>
      <c r="T66" s="87">
        <v>569</v>
      </c>
      <c r="U66" s="87">
        <v>68</v>
      </c>
      <c r="V66" s="87">
        <v>426</v>
      </c>
      <c r="W66" s="87">
        <v>143</v>
      </c>
      <c r="X66" s="87">
        <v>284</v>
      </c>
      <c r="Y66" s="87">
        <v>316</v>
      </c>
    </row>
    <row r="67" spans="2:25" ht="12" customHeight="1" x14ac:dyDescent="0.2">
      <c r="B67" s="14" t="s">
        <v>254</v>
      </c>
      <c r="C67" s="7">
        <v>13125</v>
      </c>
      <c r="D67" s="6">
        <v>99</v>
      </c>
      <c r="E67" s="6" t="s">
        <v>218</v>
      </c>
      <c r="F67" s="6" t="s">
        <v>218</v>
      </c>
      <c r="G67" s="6" t="s">
        <v>218</v>
      </c>
      <c r="H67" s="6">
        <v>75</v>
      </c>
      <c r="I67" s="6" t="s">
        <v>218</v>
      </c>
      <c r="J67" s="6">
        <v>31</v>
      </c>
      <c r="K67" s="6">
        <v>49</v>
      </c>
      <c r="O67" s="54" t="s">
        <v>254</v>
      </c>
      <c r="P67" s="54"/>
      <c r="Q67" s="86">
        <v>13125</v>
      </c>
      <c r="R67" s="87">
        <v>92</v>
      </c>
      <c r="S67" s="87" t="s">
        <v>218</v>
      </c>
      <c r="T67" s="87" t="s">
        <v>218</v>
      </c>
      <c r="U67" s="87" t="s">
        <v>218</v>
      </c>
      <c r="V67" s="87">
        <v>66</v>
      </c>
      <c r="W67" s="87" t="s">
        <v>218</v>
      </c>
      <c r="X67" s="87">
        <v>32</v>
      </c>
      <c r="Y67" s="87">
        <v>47</v>
      </c>
    </row>
    <row r="68" spans="2:25" ht="12" customHeight="1" x14ac:dyDescent="0.2">
      <c r="B68" s="14" t="s">
        <v>255</v>
      </c>
      <c r="C68" s="7">
        <v>13127</v>
      </c>
      <c r="D68" s="6">
        <v>1959</v>
      </c>
      <c r="E68" s="6">
        <v>136</v>
      </c>
      <c r="F68" s="6">
        <v>1823</v>
      </c>
      <c r="G68" s="6">
        <v>386</v>
      </c>
      <c r="H68" s="6">
        <v>1253</v>
      </c>
      <c r="I68" s="6">
        <v>320</v>
      </c>
      <c r="J68" s="6">
        <v>708</v>
      </c>
      <c r="K68" s="6">
        <v>1073</v>
      </c>
      <c r="O68" s="54" t="s">
        <v>255</v>
      </c>
      <c r="P68" s="54"/>
      <c r="Q68" s="86">
        <v>13127</v>
      </c>
      <c r="R68" s="87">
        <v>1950</v>
      </c>
      <c r="S68" s="87">
        <v>139</v>
      </c>
      <c r="T68" s="87">
        <v>1811</v>
      </c>
      <c r="U68" s="87">
        <v>391</v>
      </c>
      <c r="V68" s="87">
        <v>1230</v>
      </c>
      <c r="W68" s="87">
        <v>329</v>
      </c>
      <c r="X68" s="87">
        <v>732</v>
      </c>
      <c r="Y68" s="87">
        <v>1009</v>
      </c>
    </row>
    <row r="69" spans="2:25" ht="12" customHeight="1" x14ac:dyDescent="0.2">
      <c r="B69" s="14" t="s">
        <v>256</v>
      </c>
      <c r="C69" s="7">
        <v>13129</v>
      </c>
      <c r="D69" s="6">
        <v>1542</v>
      </c>
      <c r="E69" s="6">
        <v>99</v>
      </c>
      <c r="F69" s="6">
        <v>1443</v>
      </c>
      <c r="G69" s="6">
        <v>235</v>
      </c>
      <c r="H69" s="6">
        <v>1045</v>
      </c>
      <c r="I69" s="6">
        <v>262</v>
      </c>
      <c r="J69" s="6">
        <v>571</v>
      </c>
      <c r="K69" s="6">
        <v>853</v>
      </c>
      <c r="O69" s="54" t="s">
        <v>256</v>
      </c>
      <c r="P69" s="54"/>
      <c r="Q69" s="86">
        <v>13129</v>
      </c>
      <c r="R69" s="87">
        <v>1493</v>
      </c>
      <c r="S69" s="87">
        <v>99</v>
      </c>
      <c r="T69" s="87">
        <v>1394</v>
      </c>
      <c r="U69" s="87">
        <v>235</v>
      </c>
      <c r="V69" s="87">
        <v>995</v>
      </c>
      <c r="W69" s="87">
        <v>263</v>
      </c>
      <c r="X69" s="87">
        <v>543</v>
      </c>
      <c r="Y69" s="87">
        <v>848</v>
      </c>
    </row>
    <row r="70" spans="2:25" ht="12" customHeight="1" x14ac:dyDescent="0.2">
      <c r="B70" s="14" t="s">
        <v>257</v>
      </c>
      <c r="C70" s="7">
        <v>13131</v>
      </c>
      <c r="D70" s="6">
        <v>1096</v>
      </c>
      <c r="E70" s="6">
        <v>77</v>
      </c>
      <c r="F70" s="6">
        <v>1019</v>
      </c>
      <c r="G70" s="6">
        <v>216</v>
      </c>
      <c r="H70" s="6">
        <v>662</v>
      </c>
      <c r="I70" s="6">
        <v>218</v>
      </c>
      <c r="J70" s="6">
        <v>429</v>
      </c>
      <c r="K70" s="6">
        <v>584</v>
      </c>
      <c r="O70" s="54" t="s">
        <v>257</v>
      </c>
      <c r="P70" s="54"/>
      <c r="Q70" s="86">
        <v>13131</v>
      </c>
      <c r="R70" s="87">
        <v>1102</v>
      </c>
      <c r="S70" s="87">
        <v>82</v>
      </c>
      <c r="T70" s="87">
        <v>1020</v>
      </c>
      <c r="U70" s="87">
        <v>213</v>
      </c>
      <c r="V70" s="87">
        <v>665</v>
      </c>
      <c r="W70" s="87">
        <v>224</v>
      </c>
      <c r="X70" s="87">
        <v>427</v>
      </c>
      <c r="Y70" s="87">
        <v>601</v>
      </c>
    </row>
    <row r="71" spans="2:25" ht="18" customHeight="1" x14ac:dyDescent="0.2">
      <c r="B71" s="14" t="s">
        <v>258</v>
      </c>
      <c r="C71" s="7">
        <v>13133</v>
      </c>
      <c r="D71" s="6">
        <v>594</v>
      </c>
      <c r="E71" s="6">
        <v>55</v>
      </c>
      <c r="F71" s="6">
        <v>539</v>
      </c>
      <c r="G71" s="6">
        <v>61</v>
      </c>
      <c r="H71" s="6">
        <v>383</v>
      </c>
      <c r="I71" s="6">
        <v>150</v>
      </c>
      <c r="J71" s="6">
        <v>241</v>
      </c>
      <c r="K71" s="6">
        <v>322</v>
      </c>
      <c r="O71" s="54" t="s">
        <v>258</v>
      </c>
      <c r="P71" s="54"/>
      <c r="Q71" s="86">
        <v>13133</v>
      </c>
      <c r="R71" s="87">
        <v>601</v>
      </c>
      <c r="S71" s="87">
        <v>62</v>
      </c>
      <c r="T71" s="87">
        <v>539</v>
      </c>
      <c r="U71" s="87">
        <v>59</v>
      </c>
      <c r="V71" s="87">
        <v>383</v>
      </c>
      <c r="W71" s="87">
        <v>159</v>
      </c>
      <c r="X71" s="87">
        <v>255</v>
      </c>
      <c r="Y71" s="87">
        <v>296</v>
      </c>
    </row>
    <row r="72" spans="2:25" ht="12" customHeight="1" x14ac:dyDescent="0.2">
      <c r="B72" s="14" t="s">
        <v>259</v>
      </c>
      <c r="C72" s="7">
        <v>13135</v>
      </c>
      <c r="D72" s="6">
        <v>11446</v>
      </c>
      <c r="E72" s="6">
        <v>3076</v>
      </c>
      <c r="F72" s="6">
        <v>8370</v>
      </c>
      <c r="G72" s="6">
        <v>2486</v>
      </c>
      <c r="H72" s="6">
        <v>4866</v>
      </c>
      <c r="I72" s="6">
        <v>4094</v>
      </c>
      <c r="J72" s="6">
        <v>2996</v>
      </c>
      <c r="K72" s="6">
        <v>6347</v>
      </c>
      <c r="O72" s="54" t="s">
        <v>259</v>
      </c>
      <c r="P72" s="54"/>
      <c r="Q72" s="86">
        <v>13135</v>
      </c>
      <c r="R72" s="87">
        <v>11182</v>
      </c>
      <c r="S72" s="87">
        <v>2950</v>
      </c>
      <c r="T72" s="87">
        <v>8232</v>
      </c>
      <c r="U72" s="87">
        <v>2483</v>
      </c>
      <c r="V72" s="87">
        <v>4788</v>
      </c>
      <c r="W72" s="87">
        <v>3911</v>
      </c>
      <c r="X72" s="87">
        <v>2861</v>
      </c>
      <c r="Y72" s="87">
        <v>6155</v>
      </c>
    </row>
    <row r="73" spans="2:25" ht="12" customHeight="1" x14ac:dyDescent="0.2">
      <c r="B73" s="14" t="s">
        <v>260</v>
      </c>
      <c r="C73" s="7">
        <v>13137</v>
      </c>
      <c r="D73" s="6">
        <v>940</v>
      </c>
      <c r="E73" s="6">
        <v>88</v>
      </c>
      <c r="F73" s="6">
        <v>852</v>
      </c>
      <c r="G73" s="6">
        <v>111</v>
      </c>
      <c r="H73" s="6">
        <v>627</v>
      </c>
      <c r="I73" s="6">
        <v>202</v>
      </c>
      <c r="J73" s="6">
        <v>371</v>
      </c>
      <c r="K73" s="6">
        <v>522</v>
      </c>
      <c r="O73" s="54" t="s">
        <v>260</v>
      </c>
      <c r="P73" s="54"/>
      <c r="Q73" s="86">
        <v>13137</v>
      </c>
      <c r="R73" s="87">
        <v>919</v>
      </c>
      <c r="S73" s="87">
        <v>83</v>
      </c>
      <c r="T73" s="87">
        <v>836</v>
      </c>
      <c r="U73" s="87">
        <v>114</v>
      </c>
      <c r="V73" s="87">
        <v>601</v>
      </c>
      <c r="W73" s="87">
        <v>204</v>
      </c>
      <c r="X73" s="87">
        <v>365</v>
      </c>
      <c r="Y73" s="87">
        <v>473</v>
      </c>
    </row>
    <row r="74" spans="2:25" ht="12" customHeight="1" x14ac:dyDescent="0.2">
      <c r="B74" s="14" t="s">
        <v>261</v>
      </c>
      <c r="C74" s="7">
        <v>13139</v>
      </c>
      <c r="D74" s="6">
        <v>3135</v>
      </c>
      <c r="E74" s="6">
        <v>320</v>
      </c>
      <c r="F74" s="6">
        <v>2815</v>
      </c>
      <c r="G74" s="6">
        <v>556</v>
      </c>
      <c r="H74" s="6">
        <v>1958</v>
      </c>
      <c r="I74" s="6">
        <v>621</v>
      </c>
      <c r="J74" s="6">
        <v>987</v>
      </c>
      <c r="K74" s="6">
        <v>1743</v>
      </c>
      <c r="O74" s="54" t="s">
        <v>261</v>
      </c>
      <c r="P74" s="54"/>
      <c r="Q74" s="86">
        <v>13139</v>
      </c>
      <c r="R74" s="87">
        <v>3029</v>
      </c>
      <c r="S74" s="87">
        <v>314</v>
      </c>
      <c r="T74" s="87">
        <v>2715</v>
      </c>
      <c r="U74" s="87">
        <v>561</v>
      </c>
      <c r="V74" s="87">
        <v>1865</v>
      </c>
      <c r="W74" s="87">
        <v>603</v>
      </c>
      <c r="X74" s="87">
        <v>984</v>
      </c>
      <c r="Y74" s="87">
        <v>1672</v>
      </c>
    </row>
    <row r="75" spans="2:25" ht="12" customHeight="1" x14ac:dyDescent="0.2">
      <c r="B75" s="14" t="s">
        <v>262</v>
      </c>
      <c r="C75" s="7">
        <v>13141</v>
      </c>
      <c r="D75" s="6">
        <v>456</v>
      </c>
      <c r="E75" s="6">
        <v>79</v>
      </c>
      <c r="F75" s="6">
        <v>377</v>
      </c>
      <c r="G75" s="6">
        <v>56</v>
      </c>
      <c r="H75" s="6">
        <v>243</v>
      </c>
      <c r="I75" s="6">
        <v>157</v>
      </c>
      <c r="J75" s="6">
        <v>179</v>
      </c>
      <c r="K75" s="6">
        <v>221</v>
      </c>
      <c r="O75" s="54" t="s">
        <v>262</v>
      </c>
      <c r="P75" s="54"/>
      <c r="Q75" s="86">
        <v>13141</v>
      </c>
      <c r="R75" s="87">
        <v>478</v>
      </c>
      <c r="S75" s="87">
        <v>83</v>
      </c>
      <c r="T75" s="87">
        <v>395</v>
      </c>
      <c r="U75" s="87">
        <v>57</v>
      </c>
      <c r="V75" s="87">
        <v>257</v>
      </c>
      <c r="W75" s="87">
        <v>164</v>
      </c>
      <c r="X75" s="87">
        <v>191</v>
      </c>
      <c r="Y75" s="87">
        <v>232</v>
      </c>
    </row>
    <row r="76" spans="2:25" ht="18" customHeight="1" x14ac:dyDescent="0.2">
      <c r="B76" s="14" t="s">
        <v>263</v>
      </c>
      <c r="C76" s="7">
        <v>13143</v>
      </c>
      <c r="D76" s="6">
        <v>1002</v>
      </c>
      <c r="E76" s="6">
        <v>39</v>
      </c>
      <c r="F76" s="6">
        <v>963</v>
      </c>
      <c r="G76" s="6">
        <v>110</v>
      </c>
      <c r="H76" s="6">
        <v>739</v>
      </c>
      <c r="I76" s="6">
        <v>153</v>
      </c>
      <c r="J76" s="6">
        <v>342</v>
      </c>
      <c r="K76" s="6">
        <v>564</v>
      </c>
      <c r="O76" s="54" t="s">
        <v>263</v>
      </c>
      <c r="P76" s="54"/>
      <c r="Q76" s="86">
        <v>13143</v>
      </c>
      <c r="R76" s="87">
        <v>941</v>
      </c>
      <c r="S76" s="87">
        <v>37</v>
      </c>
      <c r="T76" s="87">
        <v>904</v>
      </c>
      <c r="U76" s="87">
        <v>104</v>
      </c>
      <c r="V76" s="87">
        <v>693</v>
      </c>
      <c r="W76" s="87">
        <v>144</v>
      </c>
      <c r="X76" s="87">
        <v>345</v>
      </c>
      <c r="Y76" s="87">
        <v>526</v>
      </c>
    </row>
    <row r="77" spans="2:25" ht="12" customHeight="1" x14ac:dyDescent="0.2">
      <c r="B77" s="14" t="s">
        <v>264</v>
      </c>
      <c r="C77" s="7">
        <v>13145</v>
      </c>
      <c r="D77" s="6">
        <v>408</v>
      </c>
      <c r="E77" s="6">
        <v>37</v>
      </c>
      <c r="F77" s="6">
        <v>371</v>
      </c>
      <c r="G77" s="6">
        <v>51</v>
      </c>
      <c r="H77" s="6">
        <v>279</v>
      </c>
      <c r="I77" s="6">
        <v>78</v>
      </c>
      <c r="J77" s="6">
        <v>144</v>
      </c>
      <c r="K77" s="6">
        <v>230</v>
      </c>
      <c r="O77" s="54" t="s">
        <v>264</v>
      </c>
      <c r="P77" s="54"/>
      <c r="Q77" s="86">
        <v>13145</v>
      </c>
      <c r="R77" s="87">
        <v>460</v>
      </c>
      <c r="S77" s="87">
        <v>47</v>
      </c>
      <c r="T77" s="87">
        <v>413</v>
      </c>
      <c r="U77" s="87">
        <v>68</v>
      </c>
      <c r="V77" s="87">
        <v>298</v>
      </c>
      <c r="W77" s="87">
        <v>94</v>
      </c>
      <c r="X77" s="87">
        <v>158</v>
      </c>
      <c r="Y77" s="87">
        <v>217</v>
      </c>
    </row>
    <row r="78" spans="2:25" ht="12" customHeight="1" x14ac:dyDescent="0.2">
      <c r="B78" s="14" t="s">
        <v>265</v>
      </c>
      <c r="C78" s="7">
        <v>13147</v>
      </c>
      <c r="D78" s="6">
        <v>575</v>
      </c>
      <c r="E78" s="6">
        <v>50</v>
      </c>
      <c r="F78" s="6">
        <v>525</v>
      </c>
      <c r="G78" s="6">
        <v>65</v>
      </c>
      <c r="H78" s="6">
        <v>376</v>
      </c>
      <c r="I78" s="6">
        <v>134</v>
      </c>
      <c r="J78" s="6">
        <v>215</v>
      </c>
      <c r="K78" s="6">
        <v>305</v>
      </c>
      <c r="O78" s="54" t="s">
        <v>265</v>
      </c>
      <c r="P78" s="54"/>
      <c r="Q78" s="86">
        <v>13147</v>
      </c>
      <c r="R78" s="87">
        <v>753</v>
      </c>
      <c r="S78" s="87">
        <v>60</v>
      </c>
      <c r="T78" s="87">
        <v>693</v>
      </c>
      <c r="U78" s="87">
        <v>90</v>
      </c>
      <c r="V78" s="87">
        <v>509</v>
      </c>
      <c r="W78" s="87">
        <v>154</v>
      </c>
      <c r="X78" s="87">
        <v>267</v>
      </c>
      <c r="Y78" s="87">
        <v>399</v>
      </c>
    </row>
    <row r="79" spans="2:25" ht="12" customHeight="1" x14ac:dyDescent="0.2">
      <c r="B79" s="14" t="s">
        <v>266</v>
      </c>
      <c r="C79" s="7">
        <v>13149</v>
      </c>
      <c r="D79" s="6">
        <v>346</v>
      </c>
      <c r="E79" s="6">
        <v>21</v>
      </c>
      <c r="F79" s="6">
        <v>325</v>
      </c>
      <c r="G79" s="6">
        <v>15</v>
      </c>
      <c r="H79" s="6">
        <v>255</v>
      </c>
      <c r="I79" s="6">
        <v>76</v>
      </c>
      <c r="J79" s="6">
        <v>141</v>
      </c>
      <c r="K79" s="6">
        <v>170</v>
      </c>
      <c r="O79" s="54" t="s">
        <v>266</v>
      </c>
      <c r="P79" s="54"/>
      <c r="Q79" s="86">
        <v>13149</v>
      </c>
      <c r="R79" s="87">
        <v>420</v>
      </c>
      <c r="S79" s="87">
        <v>34</v>
      </c>
      <c r="T79" s="87">
        <v>386</v>
      </c>
      <c r="U79" s="87">
        <v>30</v>
      </c>
      <c r="V79" s="87">
        <v>299</v>
      </c>
      <c r="W79" s="87">
        <v>91</v>
      </c>
      <c r="X79" s="87">
        <v>167</v>
      </c>
      <c r="Y79" s="87">
        <v>218</v>
      </c>
    </row>
    <row r="80" spans="2:25" ht="12" customHeight="1" x14ac:dyDescent="0.2">
      <c r="B80" s="14" t="s">
        <v>267</v>
      </c>
      <c r="C80" s="7">
        <v>13151</v>
      </c>
      <c r="D80" s="6">
        <v>4024</v>
      </c>
      <c r="E80" s="6">
        <v>396</v>
      </c>
      <c r="F80" s="6">
        <v>3628</v>
      </c>
      <c r="G80" s="6">
        <v>1061</v>
      </c>
      <c r="H80" s="6">
        <v>2301</v>
      </c>
      <c r="I80" s="6">
        <v>662</v>
      </c>
      <c r="J80" s="6">
        <v>1063</v>
      </c>
      <c r="K80" s="6">
        <v>2382</v>
      </c>
      <c r="O80" s="54" t="s">
        <v>267</v>
      </c>
      <c r="P80" s="54"/>
      <c r="Q80" s="86">
        <v>13151</v>
      </c>
      <c r="R80" s="87">
        <v>4691</v>
      </c>
      <c r="S80" s="87">
        <v>446</v>
      </c>
      <c r="T80" s="87">
        <v>4245</v>
      </c>
      <c r="U80" s="87">
        <v>1224</v>
      </c>
      <c r="V80" s="87">
        <v>2728</v>
      </c>
      <c r="W80" s="87">
        <v>739</v>
      </c>
      <c r="X80" s="87">
        <v>1245</v>
      </c>
      <c r="Y80" s="87">
        <v>2776</v>
      </c>
    </row>
    <row r="81" spans="2:25" ht="18" customHeight="1" x14ac:dyDescent="0.2">
      <c r="B81" s="14" t="s">
        <v>268</v>
      </c>
      <c r="C81" s="7">
        <v>13153</v>
      </c>
      <c r="D81" s="6">
        <v>3575</v>
      </c>
      <c r="E81" s="6">
        <v>229</v>
      </c>
      <c r="F81" s="6">
        <v>3346</v>
      </c>
      <c r="G81" s="6">
        <v>820</v>
      </c>
      <c r="H81" s="6">
        <v>2177</v>
      </c>
      <c r="I81" s="6">
        <v>578</v>
      </c>
      <c r="J81" s="6">
        <v>1166</v>
      </c>
      <c r="K81" s="6">
        <v>2101</v>
      </c>
      <c r="O81" s="54" t="s">
        <v>268</v>
      </c>
      <c r="P81" s="54"/>
      <c r="Q81" s="86">
        <v>13153</v>
      </c>
      <c r="R81" s="87">
        <v>3534</v>
      </c>
      <c r="S81" s="87">
        <v>229</v>
      </c>
      <c r="T81" s="87">
        <v>3305</v>
      </c>
      <c r="U81" s="87">
        <v>810</v>
      </c>
      <c r="V81" s="87">
        <v>2160</v>
      </c>
      <c r="W81" s="87">
        <v>564</v>
      </c>
      <c r="X81" s="87">
        <v>1160</v>
      </c>
      <c r="Y81" s="87">
        <v>1995</v>
      </c>
    </row>
    <row r="82" spans="2:25" ht="12" customHeight="1" x14ac:dyDescent="0.2">
      <c r="B82" s="14" t="s">
        <v>269</v>
      </c>
      <c r="C82" s="7">
        <v>13155</v>
      </c>
      <c r="D82" s="6">
        <v>378</v>
      </c>
      <c r="E82" s="6">
        <v>33</v>
      </c>
      <c r="F82" s="6">
        <v>345</v>
      </c>
      <c r="G82" s="6">
        <v>64</v>
      </c>
      <c r="H82" s="6">
        <v>221</v>
      </c>
      <c r="I82" s="6">
        <v>93</v>
      </c>
      <c r="J82" s="6">
        <v>159</v>
      </c>
      <c r="K82" s="6">
        <v>193</v>
      </c>
      <c r="O82" s="54" t="s">
        <v>269</v>
      </c>
      <c r="P82" s="54"/>
      <c r="Q82" s="86">
        <v>13155</v>
      </c>
      <c r="R82" s="87">
        <v>401</v>
      </c>
      <c r="S82" s="87">
        <v>40</v>
      </c>
      <c r="T82" s="87">
        <v>361</v>
      </c>
      <c r="U82" s="87">
        <v>61</v>
      </c>
      <c r="V82" s="87">
        <v>238</v>
      </c>
      <c r="W82" s="87">
        <v>102</v>
      </c>
      <c r="X82" s="87">
        <v>168</v>
      </c>
      <c r="Y82" s="87">
        <v>193</v>
      </c>
    </row>
    <row r="83" spans="2:25" ht="12" customHeight="1" x14ac:dyDescent="0.2">
      <c r="B83" s="14" t="s">
        <v>270</v>
      </c>
      <c r="C83" s="7">
        <v>13157</v>
      </c>
      <c r="D83" s="6">
        <v>1794</v>
      </c>
      <c r="E83" s="6">
        <v>128</v>
      </c>
      <c r="F83" s="6">
        <v>1666</v>
      </c>
      <c r="G83" s="6">
        <v>290</v>
      </c>
      <c r="H83" s="6">
        <v>1192</v>
      </c>
      <c r="I83" s="6">
        <v>312</v>
      </c>
      <c r="J83" s="6">
        <v>612</v>
      </c>
      <c r="K83" s="6">
        <v>1002</v>
      </c>
      <c r="O83" s="54" t="s">
        <v>270</v>
      </c>
      <c r="P83" s="54"/>
      <c r="Q83" s="86">
        <v>13157</v>
      </c>
      <c r="R83" s="87">
        <v>1920</v>
      </c>
      <c r="S83" s="87">
        <v>139</v>
      </c>
      <c r="T83" s="87">
        <v>1781</v>
      </c>
      <c r="U83" s="87">
        <v>313</v>
      </c>
      <c r="V83" s="87">
        <v>1263</v>
      </c>
      <c r="W83" s="87">
        <v>344</v>
      </c>
      <c r="X83" s="87">
        <v>675</v>
      </c>
      <c r="Y83" s="87">
        <v>1059</v>
      </c>
    </row>
    <row r="84" spans="2:25" ht="12" customHeight="1" x14ac:dyDescent="0.2">
      <c r="B84" s="14" t="s">
        <v>271</v>
      </c>
      <c r="C84" s="7">
        <v>13159</v>
      </c>
      <c r="D84" s="6">
        <v>334</v>
      </c>
      <c r="E84" s="6">
        <v>38</v>
      </c>
      <c r="F84" s="6">
        <v>296</v>
      </c>
      <c r="G84" s="6">
        <v>52</v>
      </c>
      <c r="H84" s="6">
        <v>196</v>
      </c>
      <c r="I84" s="6">
        <v>86</v>
      </c>
      <c r="J84" s="6">
        <v>130</v>
      </c>
      <c r="K84" s="6">
        <v>210</v>
      </c>
      <c r="O84" s="54" t="s">
        <v>271</v>
      </c>
      <c r="P84" s="54"/>
      <c r="Q84" s="86">
        <v>13159</v>
      </c>
      <c r="R84" s="87">
        <v>422</v>
      </c>
      <c r="S84" s="87">
        <v>50</v>
      </c>
      <c r="T84" s="87">
        <v>372</v>
      </c>
      <c r="U84" s="87">
        <v>68</v>
      </c>
      <c r="V84" s="87">
        <v>249</v>
      </c>
      <c r="W84" s="87">
        <v>105</v>
      </c>
      <c r="X84" s="87">
        <v>164</v>
      </c>
      <c r="Y84" s="87">
        <v>231</v>
      </c>
    </row>
    <row r="85" spans="2:25" ht="12" customHeight="1" x14ac:dyDescent="0.2">
      <c r="B85" s="14" t="s">
        <v>272</v>
      </c>
      <c r="C85" s="7">
        <v>13161</v>
      </c>
      <c r="D85" s="6">
        <v>501</v>
      </c>
      <c r="E85" s="6">
        <v>32</v>
      </c>
      <c r="F85" s="6">
        <v>469</v>
      </c>
      <c r="G85" s="6">
        <v>89</v>
      </c>
      <c r="H85" s="6">
        <v>325</v>
      </c>
      <c r="I85" s="6">
        <v>87</v>
      </c>
      <c r="J85" s="6">
        <v>198</v>
      </c>
      <c r="K85" s="6">
        <v>265</v>
      </c>
      <c r="O85" s="54" t="s">
        <v>272</v>
      </c>
      <c r="P85" s="54"/>
      <c r="Q85" s="86">
        <v>13161</v>
      </c>
      <c r="R85" s="87">
        <v>503</v>
      </c>
      <c r="S85" s="87">
        <v>37</v>
      </c>
      <c r="T85" s="87">
        <v>466</v>
      </c>
      <c r="U85" s="87">
        <v>91</v>
      </c>
      <c r="V85" s="87">
        <v>321</v>
      </c>
      <c r="W85" s="87">
        <v>91</v>
      </c>
      <c r="X85" s="87">
        <v>206</v>
      </c>
      <c r="Y85" s="87">
        <v>271</v>
      </c>
    </row>
    <row r="86" spans="2:25" ht="18" customHeight="1" x14ac:dyDescent="0.2">
      <c r="B86" s="14" t="s">
        <v>273</v>
      </c>
      <c r="C86" s="7">
        <v>13163</v>
      </c>
      <c r="D86" s="6">
        <v>949</v>
      </c>
      <c r="E86" s="6">
        <v>81</v>
      </c>
      <c r="F86" s="6">
        <v>868</v>
      </c>
      <c r="G86" s="6">
        <v>139</v>
      </c>
      <c r="H86" s="6">
        <v>579</v>
      </c>
      <c r="I86" s="6">
        <v>231</v>
      </c>
      <c r="J86" s="6">
        <v>336</v>
      </c>
      <c r="K86" s="6">
        <v>501</v>
      </c>
      <c r="O86" s="54" t="s">
        <v>273</v>
      </c>
      <c r="P86" s="54"/>
      <c r="Q86" s="86">
        <v>13163</v>
      </c>
      <c r="R86" s="87">
        <v>940</v>
      </c>
      <c r="S86" s="87">
        <v>91</v>
      </c>
      <c r="T86" s="87">
        <v>849</v>
      </c>
      <c r="U86" s="87">
        <v>141</v>
      </c>
      <c r="V86" s="87">
        <v>559</v>
      </c>
      <c r="W86" s="87">
        <v>240</v>
      </c>
      <c r="X86" s="87">
        <v>345</v>
      </c>
      <c r="Y86" s="87">
        <v>494</v>
      </c>
    </row>
    <row r="87" spans="2:25" ht="12" customHeight="1" x14ac:dyDescent="0.2">
      <c r="B87" s="14" t="s">
        <v>274</v>
      </c>
      <c r="C87" s="7">
        <v>13165</v>
      </c>
      <c r="D87" s="6">
        <v>470</v>
      </c>
      <c r="E87" s="6">
        <v>37</v>
      </c>
      <c r="F87" s="6">
        <v>433</v>
      </c>
      <c r="G87" s="6">
        <v>51</v>
      </c>
      <c r="H87" s="6">
        <v>310</v>
      </c>
      <c r="I87" s="6">
        <v>109</v>
      </c>
      <c r="J87" s="6">
        <v>188</v>
      </c>
      <c r="K87" s="6">
        <v>234</v>
      </c>
      <c r="O87" s="54" t="s">
        <v>274</v>
      </c>
      <c r="P87" s="54"/>
      <c r="Q87" s="86">
        <v>13165</v>
      </c>
      <c r="R87" s="87">
        <v>471</v>
      </c>
      <c r="S87" s="87">
        <v>32</v>
      </c>
      <c r="T87" s="87">
        <v>439</v>
      </c>
      <c r="U87" s="87">
        <v>57</v>
      </c>
      <c r="V87" s="87">
        <v>309</v>
      </c>
      <c r="W87" s="87">
        <v>105</v>
      </c>
      <c r="X87" s="87">
        <v>194</v>
      </c>
      <c r="Y87" s="87">
        <v>235</v>
      </c>
    </row>
    <row r="88" spans="2:25" ht="12" customHeight="1" x14ac:dyDescent="0.2">
      <c r="B88" s="14" t="s">
        <v>275</v>
      </c>
      <c r="C88" s="7">
        <v>13167</v>
      </c>
      <c r="D88" s="6">
        <v>589</v>
      </c>
      <c r="E88" s="6">
        <v>44</v>
      </c>
      <c r="F88" s="6">
        <v>545</v>
      </c>
      <c r="G88" s="6">
        <v>80</v>
      </c>
      <c r="H88" s="6">
        <v>392</v>
      </c>
      <c r="I88" s="6">
        <v>117</v>
      </c>
      <c r="J88" s="6">
        <v>218</v>
      </c>
      <c r="K88" s="6">
        <v>285</v>
      </c>
      <c r="O88" s="54" t="s">
        <v>275</v>
      </c>
      <c r="P88" s="54"/>
      <c r="Q88" s="86">
        <v>13167</v>
      </c>
      <c r="R88" s="87">
        <v>599</v>
      </c>
      <c r="S88" s="87">
        <v>49</v>
      </c>
      <c r="T88" s="87">
        <v>550</v>
      </c>
      <c r="U88" s="87">
        <v>86</v>
      </c>
      <c r="V88" s="87">
        <v>395</v>
      </c>
      <c r="W88" s="87">
        <v>118</v>
      </c>
      <c r="X88" s="87">
        <v>233</v>
      </c>
      <c r="Y88" s="87">
        <v>319</v>
      </c>
    </row>
    <row r="89" spans="2:25" ht="12" customHeight="1" x14ac:dyDescent="0.2">
      <c r="B89" s="14" t="s">
        <v>276</v>
      </c>
      <c r="C89" s="7">
        <v>13169</v>
      </c>
      <c r="D89" s="6">
        <v>374</v>
      </c>
      <c r="E89" s="6">
        <v>31</v>
      </c>
      <c r="F89" s="6">
        <v>343</v>
      </c>
      <c r="G89" s="6">
        <v>43</v>
      </c>
      <c r="H89" s="6">
        <v>237</v>
      </c>
      <c r="I89" s="6">
        <v>94</v>
      </c>
      <c r="J89" s="6">
        <v>144</v>
      </c>
      <c r="K89" s="6">
        <v>208</v>
      </c>
      <c r="O89" s="54" t="s">
        <v>276</v>
      </c>
      <c r="P89" s="54"/>
      <c r="Q89" s="86">
        <v>13169</v>
      </c>
      <c r="R89" s="87">
        <v>396</v>
      </c>
      <c r="S89" s="87">
        <v>34</v>
      </c>
      <c r="T89" s="87">
        <v>362</v>
      </c>
      <c r="U89" s="87">
        <v>46</v>
      </c>
      <c r="V89" s="87">
        <v>250</v>
      </c>
      <c r="W89" s="87">
        <v>100</v>
      </c>
      <c r="X89" s="87">
        <v>153</v>
      </c>
      <c r="Y89" s="87">
        <v>212</v>
      </c>
    </row>
    <row r="90" spans="2:25" ht="12" customHeight="1" x14ac:dyDescent="0.2">
      <c r="B90" s="14" t="s">
        <v>277</v>
      </c>
      <c r="C90" s="7">
        <v>13171</v>
      </c>
      <c r="D90" s="6">
        <v>524</v>
      </c>
      <c r="E90" s="6">
        <v>43</v>
      </c>
      <c r="F90" s="6">
        <v>481</v>
      </c>
      <c r="G90" s="6">
        <v>56</v>
      </c>
      <c r="H90" s="6">
        <v>373</v>
      </c>
      <c r="I90" s="6">
        <v>95</v>
      </c>
      <c r="J90" s="6">
        <v>196</v>
      </c>
      <c r="K90" s="6">
        <v>297</v>
      </c>
      <c r="O90" s="54" t="s">
        <v>277</v>
      </c>
      <c r="P90" s="54"/>
      <c r="Q90" s="86">
        <v>13171</v>
      </c>
      <c r="R90" s="87">
        <v>535</v>
      </c>
      <c r="S90" s="87">
        <v>49</v>
      </c>
      <c r="T90" s="87">
        <v>486</v>
      </c>
      <c r="U90" s="87">
        <v>56</v>
      </c>
      <c r="V90" s="87">
        <v>375</v>
      </c>
      <c r="W90" s="87">
        <v>104</v>
      </c>
      <c r="X90" s="87">
        <v>197</v>
      </c>
      <c r="Y90" s="87">
        <v>288</v>
      </c>
    </row>
    <row r="91" spans="2:25" ht="18" customHeight="1" x14ac:dyDescent="0.2">
      <c r="B91" s="14" t="s">
        <v>278</v>
      </c>
      <c r="C91" s="7">
        <v>13173</v>
      </c>
      <c r="D91" s="6">
        <v>337</v>
      </c>
      <c r="E91" s="6">
        <v>27</v>
      </c>
      <c r="F91" s="6">
        <v>310</v>
      </c>
      <c r="G91" s="6">
        <v>43</v>
      </c>
      <c r="H91" s="6">
        <v>219</v>
      </c>
      <c r="I91" s="6">
        <v>75</v>
      </c>
      <c r="J91" s="6">
        <v>140</v>
      </c>
      <c r="K91" s="6">
        <v>160</v>
      </c>
      <c r="O91" s="54" t="s">
        <v>278</v>
      </c>
      <c r="P91" s="54"/>
      <c r="Q91" s="86">
        <v>13173</v>
      </c>
      <c r="R91" s="87">
        <v>339</v>
      </c>
      <c r="S91" s="87">
        <v>23</v>
      </c>
      <c r="T91" s="87">
        <v>316</v>
      </c>
      <c r="U91" s="87">
        <v>52</v>
      </c>
      <c r="V91" s="87">
        <v>220</v>
      </c>
      <c r="W91" s="87">
        <v>67</v>
      </c>
      <c r="X91" s="87">
        <v>142</v>
      </c>
      <c r="Y91" s="87">
        <v>177</v>
      </c>
    </row>
    <row r="92" spans="2:25" ht="12" customHeight="1" x14ac:dyDescent="0.2">
      <c r="B92" s="14" t="s">
        <v>279</v>
      </c>
      <c r="C92" s="7">
        <v>13175</v>
      </c>
      <c r="D92" s="6">
        <v>2202</v>
      </c>
      <c r="E92" s="6">
        <v>146</v>
      </c>
      <c r="F92" s="6">
        <v>2056</v>
      </c>
      <c r="G92" s="6">
        <v>419</v>
      </c>
      <c r="H92" s="6">
        <v>1359</v>
      </c>
      <c r="I92" s="6">
        <v>424</v>
      </c>
      <c r="J92" s="6">
        <v>780</v>
      </c>
      <c r="K92" s="6">
        <v>1152</v>
      </c>
      <c r="O92" s="54" t="s">
        <v>279</v>
      </c>
      <c r="P92" s="54"/>
      <c r="Q92" s="86">
        <v>13175</v>
      </c>
      <c r="R92" s="87">
        <v>2166</v>
      </c>
      <c r="S92" s="87">
        <v>153</v>
      </c>
      <c r="T92" s="87">
        <v>2013</v>
      </c>
      <c r="U92" s="87">
        <v>419</v>
      </c>
      <c r="V92" s="87">
        <v>1336</v>
      </c>
      <c r="W92" s="87">
        <v>411</v>
      </c>
      <c r="X92" s="87">
        <v>794</v>
      </c>
      <c r="Y92" s="87">
        <v>1192</v>
      </c>
    </row>
    <row r="93" spans="2:25" ht="12" customHeight="1" x14ac:dyDescent="0.2">
      <c r="B93" s="14" t="s">
        <v>280</v>
      </c>
      <c r="C93" s="7">
        <v>13177</v>
      </c>
      <c r="D93" s="6">
        <v>457</v>
      </c>
      <c r="E93" s="6">
        <v>34</v>
      </c>
      <c r="F93" s="6">
        <v>423</v>
      </c>
      <c r="G93" s="6">
        <v>109</v>
      </c>
      <c r="H93" s="6">
        <v>275</v>
      </c>
      <c r="I93" s="6">
        <v>73</v>
      </c>
      <c r="J93" s="6">
        <v>150</v>
      </c>
      <c r="K93" s="6">
        <v>249</v>
      </c>
      <c r="O93" s="54" t="s">
        <v>280</v>
      </c>
      <c r="P93" s="54"/>
      <c r="Q93" s="86">
        <v>13177</v>
      </c>
      <c r="R93" s="87">
        <v>461</v>
      </c>
      <c r="S93" s="87">
        <v>38</v>
      </c>
      <c r="T93" s="87">
        <v>423</v>
      </c>
      <c r="U93" s="87">
        <v>114</v>
      </c>
      <c r="V93" s="87">
        <v>268</v>
      </c>
      <c r="W93" s="87">
        <v>79</v>
      </c>
      <c r="X93" s="87">
        <v>160</v>
      </c>
      <c r="Y93" s="87">
        <v>253</v>
      </c>
    </row>
    <row r="94" spans="2:25" ht="12" customHeight="1" x14ac:dyDescent="0.2">
      <c r="B94" s="14" t="s">
        <v>281</v>
      </c>
      <c r="C94" s="7">
        <v>13179</v>
      </c>
      <c r="D94" s="6">
        <v>1218</v>
      </c>
      <c r="E94" s="6">
        <v>103</v>
      </c>
      <c r="F94" s="6">
        <v>1115</v>
      </c>
      <c r="G94" s="6">
        <v>262</v>
      </c>
      <c r="H94" s="6">
        <v>730</v>
      </c>
      <c r="I94" s="6">
        <v>226</v>
      </c>
      <c r="J94" s="6">
        <v>376</v>
      </c>
      <c r="K94" s="6">
        <v>675</v>
      </c>
      <c r="O94" s="54" t="s">
        <v>281</v>
      </c>
      <c r="P94" s="54"/>
      <c r="Q94" s="86">
        <v>13179</v>
      </c>
      <c r="R94" s="87">
        <v>1210</v>
      </c>
      <c r="S94" s="87">
        <v>109</v>
      </c>
      <c r="T94" s="87">
        <v>1101</v>
      </c>
      <c r="U94" s="87">
        <v>276</v>
      </c>
      <c r="V94" s="87">
        <v>713</v>
      </c>
      <c r="W94" s="87">
        <v>221</v>
      </c>
      <c r="X94" s="87">
        <v>378</v>
      </c>
      <c r="Y94" s="87">
        <v>648</v>
      </c>
    </row>
    <row r="95" spans="2:25" ht="12" customHeight="1" x14ac:dyDescent="0.2">
      <c r="B95" s="14" t="s">
        <v>282</v>
      </c>
      <c r="C95" s="7">
        <v>13181</v>
      </c>
      <c r="D95" s="6">
        <v>250</v>
      </c>
      <c r="E95" s="6">
        <v>23</v>
      </c>
      <c r="F95" s="6">
        <v>227</v>
      </c>
      <c r="G95" s="6">
        <v>31</v>
      </c>
      <c r="H95" s="6">
        <v>158</v>
      </c>
      <c r="I95" s="6">
        <v>61</v>
      </c>
      <c r="J95" s="6">
        <v>98</v>
      </c>
      <c r="K95" s="6">
        <v>148</v>
      </c>
      <c r="O95" s="54" t="s">
        <v>282</v>
      </c>
      <c r="P95" s="54"/>
      <c r="Q95" s="86">
        <v>13181</v>
      </c>
      <c r="R95" s="87">
        <v>251</v>
      </c>
      <c r="S95" s="87">
        <v>25</v>
      </c>
      <c r="T95" s="87">
        <v>226</v>
      </c>
      <c r="U95" s="87">
        <v>27</v>
      </c>
      <c r="V95" s="87">
        <v>162</v>
      </c>
      <c r="W95" s="87">
        <v>62</v>
      </c>
      <c r="X95" s="87">
        <v>102</v>
      </c>
      <c r="Y95" s="87">
        <v>136</v>
      </c>
    </row>
    <row r="96" spans="2:25" ht="18" customHeight="1" x14ac:dyDescent="0.2">
      <c r="B96" s="14" t="s">
        <v>283</v>
      </c>
      <c r="C96" s="7">
        <v>13183</v>
      </c>
      <c r="D96" s="6">
        <v>242</v>
      </c>
      <c r="E96" s="6">
        <v>19</v>
      </c>
      <c r="F96" s="6">
        <v>223</v>
      </c>
      <c r="G96" s="6">
        <v>38</v>
      </c>
      <c r="H96" s="6">
        <v>158</v>
      </c>
      <c r="I96" s="6">
        <v>46</v>
      </c>
      <c r="J96" s="6">
        <v>72</v>
      </c>
      <c r="K96" s="6">
        <v>149</v>
      </c>
      <c r="O96" s="54" t="s">
        <v>283</v>
      </c>
      <c r="P96" s="54"/>
      <c r="Q96" s="86">
        <v>13183</v>
      </c>
      <c r="R96" s="87">
        <v>239</v>
      </c>
      <c r="S96" s="87">
        <v>19</v>
      </c>
      <c r="T96" s="87">
        <v>220</v>
      </c>
      <c r="U96" s="87">
        <v>44</v>
      </c>
      <c r="V96" s="87">
        <v>150</v>
      </c>
      <c r="W96" s="87">
        <v>45</v>
      </c>
      <c r="X96" s="87">
        <v>70</v>
      </c>
      <c r="Y96" s="87">
        <v>132</v>
      </c>
    </row>
    <row r="97" spans="2:25" ht="12" customHeight="1" x14ac:dyDescent="0.2">
      <c r="B97" s="14" t="s">
        <v>284</v>
      </c>
      <c r="C97" s="7">
        <v>13185</v>
      </c>
      <c r="D97" s="6">
        <v>3899</v>
      </c>
      <c r="E97" s="6">
        <v>254</v>
      </c>
      <c r="F97" s="6">
        <v>3645</v>
      </c>
      <c r="G97" s="6">
        <v>895</v>
      </c>
      <c r="H97" s="6">
        <v>2356</v>
      </c>
      <c r="I97" s="6">
        <v>648</v>
      </c>
      <c r="J97" s="6">
        <v>1340</v>
      </c>
      <c r="K97" s="6">
        <v>2127</v>
      </c>
      <c r="O97" s="54" t="s">
        <v>284</v>
      </c>
      <c r="P97" s="54"/>
      <c r="Q97" s="86">
        <v>13185</v>
      </c>
      <c r="R97" s="87">
        <v>3772</v>
      </c>
      <c r="S97" s="87">
        <v>262</v>
      </c>
      <c r="T97" s="87">
        <v>3510</v>
      </c>
      <c r="U97" s="87">
        <v>866</v>
      </c>
      <c r="V97" s="87">
        <v>2268</v>
      </c>
      <c r="W97" s="87">
        <v>638</v>
      </c>
      <c r="X97" s="87">
        <v>1299</v>
      </c>
      <c r="Y97" s="87">
        <v>2042</v>
      </c>
    </row>
    <row r="98" spans="2:25" ht="12" customHeight="1" x14ac:dyDescent="0.2">
      <c r="B98" s="14" t="s">
        <v>285</v>
      </c>
      <c r="C98" s="7">
        <v>13187</v>
      </c>
      <c r="D98" s="6">
        <v>498</v>
      </c>
      <c r="E98" s="6">
        <v>35</v>
      </c>
      <c r="F98" s="6">
        <v>463</v>
      </c>
      <c r="G98" s="6">
        <v>44</v>
      </c>
      <c r="H98" s="6">
        <v>347</v>
      </c>
      <c r="I98" s="6">
        <v>107</v>
      </c>
      <c r="J98" s="6">
        <v>208</v>
      </c>
      <c r="K98" s="6">
        <v>243</v>
      </c>
      <c r="O98" s="54" t="s">
        <v>285</v>
      </c>
      <c r="P98" s="54"/>
      <c r="Q98" s="86">
        <v>13187</v>
      </c>
      <c r="R98" s="87">
        <v>579</v>
      </c>
      <c r="S98" s="87">
        <v>39</v>
      </c>
      <c r="T98" s="87">
        <v>540</v>
      </c>
      <c r="U98" s="87">
        <v>47</v>
      </c>
      <c r="V98" s="87">
        <v>415</v>
      </c>
      <c r="W98" s="87">
        <v>117</v>
      </c>
      <c r="X98" s="87">
        <v>217</v>
      </c>
      <c r="Y98" s="87">
        <v>292</v>
      </c>
    </row>
    <row r="99" spans="2:25" ht="12" customHeight="1" x14ac:dyDescent="0.2">
      <c r="B99" s="14" t="s">
        <v>288</v>
      </c>
      <c r="C99" s="7">
        <v>13193</v>
      </c>
      <c r="D99" s="6">
        <v>442</v>
      </c>
      <c r="E99" s="6">
        <v>43</v>
      </c>
      <c r="F99" s="6">
        <v>399</v>
      </c>
      <c r="G99" s="6">
        <v>31</v>
      </c>
      <c r="H99" s="6">
        <v>273</v>
      </c>
      <c r="I99" s="6">
        <v>138</v>
      </c>
      <c r="J99" s="6">
        <v>176</v>
      </c>
      <c r="K99" s="6">
        <v>206</v>
      </c>
      <c r="O99" s="55" t="s">
        <v>288</v>
      </c>
      <c r="P99" s="55"/>
      <c r="Q99" s="86">
        <v>13193</v>
      </c>
      <c r="R99" s="87">
        <v>721</v>
      </c>
      <c r="S99" s="87">
        <v>72</v>
      </c>
      <c r="T99" s="87">
        <v>649</v>
      </c>
      <c r="U99" s="87">
        <v>79</v>
      </c>
      <c r="V99" s="87">
        <v>434</v>
      </c>
      <c r="W99" s="87">
        <v>208</v>
      </c>
      <c r="X99" s="87">
        <v>268</v>
      </c>
      <c r="Y99" s="87">
        <v>348</v>
      </c>
    </row>
    <row r="100" spans="2:25" ht="12" customHeight="1" x14ac:dyDescent="0.2">
      <c r="B100" s="14" t="s">
        <v>289</v>
      </c>
      <c r="C100" s="7">
        <v>13195</v>
      </c>
      <c r="D100" s="6">
        <v>1010</v>
      </c>
      <c r="E100" s="6">
        <v>61</v>
      </c>
      <c r="F100" s="6">
        <v>949</v>
      </c>
      <c r="G100" s="6">
        <v>155</v>
      </c>
      <c r="H100" s="6">
        <v>685</v>
      </c>
      <c r="I100" s="6">
        <v>170</v>
      </c>
      <c r="J100" s="6">
        <v>351</v>
      </c>
      <c r="K100" s="6">
        <v>552</v>
      </c>
      <c r="O100" s="55" t="s">
        <v>289</v>
      </c>
      <c r="P100" s="55"/>
      <c r="Q100" s="86">
        <v>13195</v>
      </c>
      <c r="R100" s="87">
        <v>905</v>
      </c>
      <c r="S100" s="87">
        <v>60</v>
      </c>
      <c r="T100" s="87">
        <v>845</v>
      </c>
      <c r="U100" s="87">
        <v>134</v>
      </c>
      <c r="V100" s="87">
        <v>624</v>
      </c>
      <c r="W100" s="87">
        <v>147</v>
      </c>
      <c r="X100" s="87">
        <v>306</v>
      </c>
      <c r="Y100" s="87">
        <v>513</v>
      </c>
    </row>
    <row r="101" spans="2:25" ht="18" customHeight="1" x14ac:dyDescent="0.2">
      <c r="B101" s="14" t="s">
        <v>290</v>
      </c>
      <c r="C101" s="7">
        <v>13197</v>
      </c>
      <c r="D101" s="6">
        <v>284</v>
      </c>
      <c r="E101" s="6">
        <v>26</v>
      </c>
      <c r="F101" s="6">
        <v>258</v>
      </c>
      <c r="G101" s="6">
        <v>38</v>
      </c>
      <c r="H101" s="6">
        <v>177</v>
      </c>
      <c r="I101" s="6">
        <v>69</v>
      </c>
      <c r="J101" s="6">
        <v>95</v>
      </c>
      <c r="K101" s="6">
        <v>144</v>
      </c>
      <c r="O101" s="55" t="s">
        <v>290</v>
      </c>
      <c r="P101" s="55"/>
      <c r="Q101" s="86">
        <v>13197</v>
      </c>
      <c r="R101" s="87">
        <v>304</v>
      </c>
      <c r="S101" s="87">
        <v>27</v>
      </c>
      <c r="T101" s="87">
        <v>277</v>
      </c>
      <c r="U101" s="87">
        <v>42</v>
      </c>
      <c r="V101" s="87">
        <v>193</v>
      </c>
      <c r="W101" s="87">
        <v>69</v>
      </c>
      <c r="X101" s="87">
        <v>101</v>
      </c>
      <c r="Y101" s="87">
        <v>154</v>
      </c>
    </row>
    <row r="102" spans="2:25" ht="12" customHeight="1" x14ac:dyDescent="0.2">
      <c r="B102" s="14" t="s">
        <v>286</v>
      </c>
      <c r="C102" s="7">
        <v>13189</v>
      </c>
      <c r="D102" s="6">
        <v>970</v>
      </c>
      <c r="E102" s="6">
        <v>63</v>
      </c>
      <c r="F102" s="6">
        <v>907</v>
      </c>
      <c r="G102" s="6">
        <v>137</v>
      </c>
      <c r="H102" s="6">
        <v>626</v>
      </c>
      <c r="I102" s="6">
        <v>207</v>
      </c>
      <c r="J102" s="6">
        <v>366</v>
      </c>
      <c r="K102" s="6">
        <v>529</v>
      </c>
      <c r="O102" s="55" t="s">
        <v>286</v>
      </c>
      <c r="P102" s="55"/>
      <c r="Q102" s="86">
        <v>13189</v>
      </c>
      <c r="R102" s="87">
        <v>971</v>
      </c>
      <c r="S102" s="87">
        <v>62</v>
      </c>
      <c r="T102" s="87">
        <v>909</v>
      </c>
      <c r="U102" s="87">
        <v>142</v>
      </c>
      <c r="V102" s="87">
        <v>629</v>
      </c>
      <c r="W102" s="87">
        <v>200</v>
      </c>
      <c r="X102" s="87">
        <v>355</v>
      </c>
      <c r="Y102" s="87">
        <v>541</v>
      </c>
    </row>
    <row r="103" spans="2:25" ht="12" customHeight="1" x14ac:dyDescent="0.2">
      <c r="B103" s="14" t="s">
        <v>287</v>
      </c>
      <c r="C103" s="7">
        <v>13191</v>
      </c>
      <c r="D103" s="6">
        <v>413</v>
      </c>
      <c r="E103" s="6">
        <v>44</v>
      </c>
      <c r="F103" s="6">
        <v>369</v>
      </c>
      <c r="G103" s="6">
        <v>35</v>
      </c>
      <c r="H103" s="6">
        <v>275</v>
      </c>
      <c r="I103" s="6">
        <v>103</v>
      </c>
      <c r="J103" s="6">
        <v>180</v>
      </c>
      <c r="K103" s="6">
        <v>207</v>
      </c>
      <c r="O103" s="55" t="s">
        <v>287</v>
      </c>
      <c r="P103" s="55"/>
      <c r="Q103" s="86">
        <v>13191</v>
      </c>
      <c r="R103" s="87">
        <v>428</v>
      </c>
      <c r="S103" s="87">
        <v>44</v>
      </c>
      <c r="T103" s="87">
        <v>384</v>
      </c>
      <c r="U103" s="87">
        <v>35</v>
      </c>
      <c r="V103" s="87">
        <v>290</v>
      </c>
      <c r="W103" s="87">
        <v>103</v>
      </c>
      <c r="X103" s="87">
        <v>191</v>
      </c>
      <c r="Y103" s="87">
        <v>201</v>
      </c>
    </row>
    <row r="104" spans="2:25" ht="12" customHeight="1" x14ac:dyDescent="0.2">
      <c r="B104" s="14" t="s">
        <v>291</v>
      </c>
      <c r="C104" s="7">
        <v>13199</v>
      </c>
      <c r="D104" s="6">
        <v>920</v>
      </c>
      <c r="E104" s="6">
        <v>82</v>
      </c>
      <c r="F104" s="6">
        <v>838</v>
      </c>
      <c r="G104" s="6">
        <v>128</v>
      </c>
      <c r="H104" s="6">
        <v>565</v>
      </c>
      <c r="I104" s="6">
        <v>227</v>
      </c>
      <c r="J104" s="6">
        <v>341</v>
      </c>
      <c r="K104" s="6">
        <v>469</v>
      </c>
      <c r="O104" s="54" t="s">
        <v>291</v>
      </c>
      <c r="P104" s="54"/>
      <c r="Q104" s="86">
        <v>13199</v>
      </c>
      <c r="R104" s="87">
        <v>1051</v>
      </c>
      <c r="S104" s="87">
        <v>88</v>
      </c>
      <c r="T104" s="87">
        <v>963</v>
      </c>
      <c r="U104" s="87">
        <v>150</v>
      </c>
      <c r="V104" s="87">
        <v>661</v>
      </c>
      <c r="W104" s="87">
        <v>240</v>
      </c>
      <c r="X104" s="87">
        <v>400</v>
      </c>
      <c r="Y104" s="87">
        <v>581</v>
      </c>
    </row>
    <row r="105" spans="2:25" ht="12" customHeight="1" x14ac:dyDescent="0.2">
      <c r="B105" s="14" t="s">
        <v>292</v>
      </c>
      <c r="C105" s="7">
        <v>13201</v>
      </c>
      <c r="D105" s="6">
        <v>310</v>
      </c>
      <c r="E105" s="6">
        <v>28</v>
      </c>
      <c r="F105" s="6">
        <v>282</v>
      </c>
      <c r="G105" s="6">
        <v>31</v>
      </c>
      <c r="H105" s="6">
        <v>212</v>
      </c>
      <c r="I105" s="6">
        <v>67</v>
      </c>
      <c r="J105" s="6">
        <v>103</v>
      </c>
      <c r="K105" s="6">
        <v>161</v>
      </c>
      <c r="O105" s="54" t="s">
        <v>292</v>
      </c>
      <c r="P105" s="54"/>
      <c r="Q105" s="86">
        <v>13201</v>
      </c>
      <c r="R105" s="87">
        <v>316</v>
      </c>
      <c r="S105" s="87">
        <v>29</v>
      </c>
      <c r="T105" s="87">
        <v>287</v>
      </c>
      <c r="U105" s="87">
        <v>28</v>
      </c>
      <c r="V105" s="87">
        <v>217</v>
      </c>
      <c r="W105" s="87">
        <v>71</v>
      </c>
      <c r="X105" s="87">
        <v>106</v>
      </c>
      <c r="Y105" s="87">
        <v>150</v>
      </c>
    </row>
    <row r="106" spans="2:25" ht="18" customHeight="1" x14ac:dyDescent="0.2">
      <c r="B106" s="14" t="s">
        <v>293</v>
      </c>
      <c r="C106" s="7">
        <v>13205</v>
      </c>
      <c r="D106" s="6">
        <v>1091</v>
      </c>
      <c r="E106" s="6">
        <v>94</v>
      </c>
      <c r="F106" s="6">
        <v>997</v>
      </c>
      <c r="G106" s="6">
        <v>200</v>
      </c>
      <c r="H106" s="6">
        <v>641</v>
      </c>
      <c r="I106" s="6">
        <v>250</v>
      </c>
      <c r="J106" s="6">
        <v>414</v>
      </c>
      <c r="K106" s="6">
        <v>586</v>
      </c>
      <c r="O106" s="54" t="s">
        <v>293</v>
      </c>
      <c r="P106" s="54"/>
      <c r="Q106" s="86">
        <v>13205</v>
      </c>
      <c r="R106" s="87">
        <v>1252</v>
      </c>
      <c r="S106" s="87">
        <v>113</v>
      </c>
      <c r="T106" s="87">
        <v>1139</v>
      </c>
      <c r="U106" s="87">
        <v>248</v>
      </c>
      <c r="V106" s="87">
        <v>725</v>
      </c>
      <c r="W106" s="87">
        <v>279</v>
      </c>
      <c r="X106" s="87">
        <v>455</v>
      </c>
      <c r="Y106" s="87">
        <v>681</v>
      </c>
    </row>
    <row r="107" spans="2:25" ht="12" customHeight="1" x14ac:dyDescent="0.2">
      <c r="B107" s="14" t="s">
        <v>294</v>
      </c>
      <c r="C107" s="7">
        <v>13207</v>
      </c>
      <c r="D107" s="6">
        <v>536</v>
      </c>
      <c r="E107" s="6">
        <v>39</v>
      </c>
      <c r="F107" s="6">
        <v>497</v>
      </c>
      <c r="G107" s="6">
        <v>80</v>
      </c>
      <c r="H107" s="6">
        <v>357</v>
      </c>
      <c r="I107" s="6">
        <v>99</v>
      </c>
      <c r="J107" s="6">
        <v>209</v>
      </c>
      <c r="K107" s="6">
        <v>267</v>
      </c>
      <c r="O107" s="54" t="s">
        <v>294</v>
      </c>
      <c r="P107" s="54"/>
      <c r="Q107" s="86">
        <v>13207</v>
      </c>
      <c r="R107" s="87">
        <v>546</v>
      </c>
      <c r="S107" s="87">
        <v>50</v>
      </c>
      <c r="T107" s="87">
        <v>496</v>
      </c>
      <c r="U107" s="87">
        <v>78</v>
      </c>
      <c r="V107" s="87">
        <v>356</v>
      </c>
      <c r="W107" s="87">
        <v>112</v>
      </c>
      <c r="X107" s="87">
        <v>227</v>
      </c>
      <c r="Y107" s="87">
        <v>268</v>
      </c>
    </row>
    <row r="108" spans="2:25" ht="12" customHeight="1" x14ac:dyDescent="0.2">
      <c r="B108" s="14" t="s">
        <v>295</v>
      </c>
      <c r="C108" s="7">
        <v>13209</v>
      </c>
      <c r="D108" s="6">
        <v>339</v>
      </c>
      <c r="E108" s="6">
        <v>25</v>
      </c>
      <c r="F108" s="6">
        <v>314</v>
      </c>
      <c r="G108" s="6">
        <v>40</v>
      </c>
      <c r="H108" s="6">
        <v>221</v>
      </c>
      <c r="I108" s="6">
        <v>78</v>
      </c>
      <c r="J108" s="6">
        <v>153</v>
      </c>
      <c r="K108" s="6">
        <v>161</v>
      </c>
      <c r="O108" s="54" t="s">
        <v>295</v>
      </c>
      <c r="P108" s="54"/>
      <c r="Q108" s="86">
        <v>13209</v>
      </c>
      <c r="R108" s="87">
        <v>256</v>
      </c>
      <c r="S108" s="87">
        <v>14</v>
      </c>
      <c r="T108" s="87">
        <v>242</v>
      </c>
      <c r="U108" s="87">
        <v>32</v>
      </c>
      <c r="V108" s="87">
        <v>166</v>
      </c>
      <c r="W108" s="87">
        <v>58</v>
      </c>
      <c r="X108" s="87">
        <v>114</v>
      </c>
      <c r="Y108" s="87">
        <v>124</v>
      </c>
    </row>
    <row r="109" spans="2:25" ht="12" customHeight="1" x14ac:dyDescent="0.2">
      <c r="B109" s="14" t="s">
        <v>296</v>
      </c>
      <c r="C109" s="7">
        <v>13211</v>
      </c>
      <c r="D109" s="6">
        <v>433</v>
      </c>
      <c r="E109" s="6">
        <v>41</v>
      </c>
      <c r="F109" s="6">
        <v>392</v>
      </c>
      <c r="G109" s="6">
        <v>66</v>
      </c>
      <c r="H109" s="6">
        <v>276</v>
      </c>
      <c r="I109" s="6">
        <v>91</v>
      </c>
      <c r="J109" s="6">
        <v>170</v>
      </c>
      <c r="K109" s="6">
        <v>251</v>
      </c>
      <c r="O109" s="54" t="s">
        <v>296</v>
      </c>
      <c r="P109" s="54"/>
      <c r="Q109" s="86">
        <v>13211</v>
      </c>
      <c r="R109" s="87">
        <v>425</v>
      </c>
      <c r="S109" s="87">
        <v>39</v>
      </c>
      <c r="T109" s="87">
        <v>386</v>
      </c>
      <c r="U109" s="87">
        <v>67</v>
      </c>
      <c r="V109" s="87">
        <v>270</v>
      </c>
      <c r="W109" s="87">
        <v>88</v>
      </c>
      <c r="X109" s="87">
        <v>158</v>
      </c>
      <c r="Y109" s="87">
        <v>230</v>
      </c>
    </row>
    <row r="110" spans="2:25" ht="12" customHeight="1" x14ac:dyDescent="0.2">
      <c r="B110" s="14" t="s">
        <v>297</v>
      </c>
      <c r="C110" s="7">
        <v>13213</v>
      </c>
      <c r="D110" s="6">
        <v>1167</v>
      </c>
      <c r="E110" s="6">
        <v>69</v>
      </c>
      <c r="F110" s="6">
        <v>1098</v>
      </c>
      <c r="G110" s="6">
        <v>158</v>
      </c>
      <c r="H110" s="6">
        <v>807</v>
      </c>
      <c r="I110" s="6">
        <v>202</v>
      </c>
      <c r="J110" s="6">
        <v>416</v>
      </c>
      <c r="K110" s="6">
        <v>652</v>
      </c>
      <c r="O110" s="54" t="s">
        <v>297</v>
      </c>
      <c r="P110" s="54"/>
      <c r="Q110" s="86">
        <v>13213</v>
      </c>
      <c r="R110" s="87">
        <v>1181</v>
      </c>
      <c r="S110" s="87">
        <v>67</v>
      </c>
      <c r="T110" s="87">
        <v>1114</v>
      </c>
      <c r="U110" s="87">
        <v>157</v>
      </c>
      <c r="V110" s="87">
        <v>820</v>
      </c>
      <c r="W110" s="87">
        <v>204</v>
      </c>
      <c r="X110" s="87">
        <v>424</v>
      </c>
      <c r="Y110" s="87">
        <v>636</v>
      </c>
    </row>
    <row r="111" spans="2:25" ht="18" customHeight="1" x14ac:dyDescent="0.2">
      <c r="B111" s="14" t="s">
        <v>298</v>
      </c>
      <c r="C111" s="7">
        <v>13215</v>
      </c>
      <c r="D111" s="6">
        <v>7477</v>
      </c>
      <c r="E111" s="6">
        <v>467</v>
      </c>
      <c r="F111" s="6">
        <v>7010</v>
      </c>
      <c r="G111" s="6">
        <v>1361</v>
      </c>
      <c r="H111" s="6">
        <v>4837</v>
      </c>
      <c r="I111" s="6">
        <v>1279</v>
      </c>
      <c r="J111" s="6">
        <v>2397</v>
      </c>
      <c r="K111" s="6">
        <v>4253</v>
      </c>
      <c r="O111" s="54" t="s">
        <v>298</v>
      </c>
      <c r="P111" s="54"/>
      <c r="Q111" s="86">
        <v>13215</v>
      </c>
      <c r="R111" s="87">
        <v>7349</v>
      </c>
      <c r="S111" s="87">
        <v>437</v>
      </c>
      <c r="T111" s="87">
        <v>6912</v>
      </c>
      <c r="U111" s="87">
        <v>1354</v>
      </c>
      <c r="V111" s="87">
        <v>4791</v>
      </c>
      <c r="W111" s="87">
        <v>1204</v>
      </c>
      <c r="X111" s="87">
        <v>2304</v>
      </c>
      <c r="Y111" s="87">
        <v>4070</v>
      </c>
    </row>
    <row r="112" spans="2:25" ht="12" customHeight="1" x14ac:dyDescent="0.2">
      <c r="B112" s="14" t="s">
        <v>299</v>
      </c>
      <c r="C112" s="7">
        <v>13217</v>
      </c>
      <c r="D112" s="6">
        <v>3024</v>
      </c>
      <c r="E112" s="6">
        <v>208</v>
      </c>
      <c r="F112" s="6">
        <v>2816</v>
      </c>
      <c r="G112" s="6">
        <v>667</v>
      </c>
      <c r="H112" s="6">
        <v>1897</v>
      </c>
      <c r="I112" s="6">
        <v>460</v>
      </c>
      <c r="J112" s="6">
        <v>819</v>
      </c>
      <c r="K112" s="6">
        <v>1765</v>
      </c>
      <c r="O112" s="54" t="s">
        <v>299</v>
      </c>
      <c r="P112" s="54"/>
      <c r="Q112" s="86">
        <v>13217</v>
      </c>
      <c r="R112" s="87">
        <v>2837</v>
      </c>
      <c r="S112" s="87">
        <v>194</v>
      </c>
      <c r="T112" s="87">
        <v>2643</v>
      </c>
      <c r="U112" s="87">
        <v>661</v>
      </c>
      <c r="V112" s="87">
        <v>1748</v>
      </c>
      <c r="W112" s="87">
        <v>428</v>
      </c>
      <c r="X112" s="87">
        <v>760</v>
      </c>
      <c r="Y112" s="87">
        <v>1652</v>
      </c>
    </row>
    <row r="113" spans="2:25" ht="12" customHeight="1" x14ac:dyDescent="0.2">
      <c r="B113" s="14" t="s">
        <v>300</v>
      </c>
      <c r="C113" s="7">
        <v>13219</v>
      </c>
      <c r="D113" s="6">
        <v>368</v>
      </c>
      <c r="E113" s="6">
        <v>34</v>
      </c>
      <c r="F113" s="6">
        <v>334</v>
      </c>
      <c r="G113" s="6">
        <v>56</v>
      </c>
      <c r="H113" s="6">
        <v>241</v>
      </c>
      <c r="I113" s="6">
        <v>71</v>
      </c>
      <c r="J113" s="6">
        <v>147</v>
      </c>
      <c r="K113" s="6">
        <v>194</v>
      </c>
      <c r="O113" s="54" t="s">
        <v>300</v>
      </c>
      <c r="P113" s="54"/>
      <c r="Q113" s="86">
        <v>13219</v>
      </c>
      <c r="R113" s="87">
        <v>370</v>
      </c>
      <c r="S113" s="87">
        <v>33</v>
      </c>
      <c r="T113" s="87">
        <v>337</v>
      </c>
      <c r="U113" s="87">
        <v>65</v>
      </c>
      <c r="V113" s="87">
        <v>232</v>
      </c>
      <c r="W113" s="87">
        <v>73</v>
      </c>
      <c r="X113" s="87">
        <v>141</v>
      </c>
      <c r="Y113" s="87">
        <v>185</v>
      </c>
    </row>
    <row r="114" spans="2:25" ht="12" customHeight="1" x14ac:dyDescent="0.2">
      <c r="B114" s="14" t="s">
        <v>301</v>
      </c>
      <c r="C114" s="7">
        <v>13221</v>
      </c>
      <c r="D114" s="6">
        <v>293</v>
      </c>
      <c r="E114" s="6">
        <v>23</v>
      </c>
      <c r="F114" s="6">
        <v>270</v>
      </c>
      <c r="G114" s="6">
        <v>35</v>
      </c>
      <c r="H114" s="6">
        <v>192</v>
      </c>
      <c r="I114" s="6">
        <v>66</v>
      </c>
      <c r="J114" s="6">
        <v>112</v>
      </c>
      <c r="K114" s="6">
        <v>150</v>
      </c>
      <c r="O114" s="54" t="s">
        <v>301</v>
      </c>
      <c r="P114" s="54"/>
      <c r="Q114" s="86">
        <v>13221</v>
      </c>
      <c r="R114" s="87">
        <v>535</v>
      </c>
      <c r="S114" s="87">
        <v>31</v>
      </c>
      <c r="T114" s="87">
        <v>504</v>
      </c>
      <c r="U114" s="87">
        <v>78</v>
      </c>
      <c r="V114" s="87">
        <v>353</v>
      </c>
      <c r="W114" s="87">
        <v>104</v>
      </c>
      <c r="X114" s="87">
        <v>194</v>
      </c>
      <c r="Y114" s="87">
        <v>312</v>
      </c>
    </row>
    <row r="115" spans="2:25" ht="12" customHeight="1" x14ac:dyDescent="0.2">
      <c r="B115" s="14" t="s">
        <v>302</v>
      </c>
      <c r="C115" s="7">
        <v>13223</v>
      </c>
      <c r="D115" s="6">
        <v>1491</v>
      </c>
      <c r="E115" s="6">
        <v>93</v>
      </c>
      <c r="F115" s="6">
        <v>1398</v>
      </c>
      <c r="G115" s="6">
        <v>303</v>
      </c>
      <c r="H115" s="6">
        <v>963</v>
      </c>
      <c r="I115" s="6">
        <v>225</v>
      </c>
      <c r="J115" s="6">
        <v>435</v>
      </c>
      <c r="K115" s="6">
        <v>870</v>
      </c>
      <c r="O115" s="54" t="s">
        <v>302</v>
      </c>
      <c r="P115" s="54"/>
      <c r="Q115" s="86">
        <v>13223</v>
      </c>
      <c r="R115" s="87">
        <v>1471</v>
      </c>
      <c r="S115" s="87">
        <v>82</v>
      </c>
      <c r="T115" s="87">
        <v>1389</v>
      </c>
      <c r="U115" s="87">
        <v>325</v>
      </c>
      <c r="V115" s="87">
        <v>942</v>
      </c>
      <c r="W115" s="87">
        <v>204</v>
      </c>
      <c r="X115" s="87">
        <v>422</v>
      </c>
      <c r="Y115" s="87">
        <v>833</v>
      </c>
    </row>
    <row r="116" spans="2:25" ht="18" customHeight="1" x14ac:dyDescent="0.2">
      <c r="B116" s="14" t="s">
        <v>303</v>
      </c>
      <c r="C116" s="7">
        <v>13225</v>
      </c>
      <c r="D116" s="6">
        <v>1204</v>
      </c>
      <c r="E116" s="6">
        <v>84</v>
      </c>
      <c r="F116" s="6">
        <v>1120</v>
      </c>
      <c r="G116" s="6">
        <v>215</v>
      </c>
      <c r="H116" s="6">
        <v>759</v>
      </c>
      <c r="I116" s="6">
        <v>230</v>
      </c>
      <c r="J116" s="6">
        <v>430</v>
      </c>
      <c r="K116" s="6">
        <v>662</v>
      </c>
      <c r="O116" s="54" t="s">
        <v>303</v>
      </c>
      <c r="P116" s="54"/>
      <c r="Q116" s="86">
        <v>13225</v>
      </c>
      <c r="R116" s="87">
        <v>1173</v>
      </c>
      <c r="S116" s="87">
        <v>91</v>
      </c>
      <c r="T116" s="87">
        <v>1082</v>
      </c>
      <c r="U116" s="87">
        <v>205</v>
      </c>
      <c r="V116" s="87">
        <v>732</v>
      </c>
      <c r="W116" s="87">
        <v>236</v>
      </c>
      <c r="X116" s="87">
        <v>440</v>
      </c>
      <c r="Y116" s="87">
        <v>617</v>
      </c>
    </row>
    <row r="117" spans="2:25" ht="12" customHeight="1" x14ac:dyDescent="0.2">
      <c r="B117" s="14" t="s">
        <v>304</v>
      </c>
      <c r="C117" s="7">
        <v>13227</v>
      </c>
      <c r="D117" s="6">
        <v>602</v>
      </c>
      <c r="E117" s="6">
        <v>35</v>
      </c>
      <c r="F117" s="6">
        <v>567</v>
      </c>
      <c r="G117" s="6">
        <v>47</v>
      </c>
      <c r="H117" s="6">
        <v>459</v>
      </c>
      <c r="I117" s="6">
        <v>96</v>
      </c>
      <c r="J117" s="6">
        <v>207</v>
      </c>
      <c r="K117" s="6">
        <v>321</v>
      </c>
      <c r="O117" s="54" t="s">
        <v>304</v>
      </c>
      <c r="P117" s="54"/>
      <c r="Q117" s="86">
        <v>13227</v>
      </c>
      <c r="R117" s="87">
        <v>606</v>
      </c>
      <c r="S117" s="87">
        <v>37</v>
      </c>
      <c r="T117" s="87">
        <v>569</v>
      </c>
      <c r="U117" s="87">
        <v>48</v>
      </c>
      <c r="V117" s="87">
        <v>460</v>
      </c>
      <c r="W117" s="87">
        <v>98</v>
      </c>
      <c r="X117" s="87">
        <v>214</v>
      </c>
      <c r="Y117" s="87">
        <v>324</v>
      </c>
    </row>
    <row r="118" spans="2:25" ht="12" customHeight="1" x14ac:dyDescent="0.2">
      <c r="B118" s="14" t="s">
        <v>305</v>
      </c>
      <c r="C118" s="7">
        <v>13229</v>
      </c>
      <c r="D118" s="6">
        <v>730</v>
      </c>
      <c r="E118" s="6">
        <v>40</v>
      </c>
      <c r="F118" s="6">
        <v>690</v>
      </c>
      <c r="G118" s="6">
        <v>87</v>
      </c>
      <c r="H118" s="6">
        <v>523</v>
      </c>
      <c r="I118" s="6">
        <v>120</v>
      </c>
      <c r="J118" s="6">
        <v>277</v>
      </c>
      <c r="K118" s="6">
        <v>413</v>
      </c>
      <c r="O118" s="54" t="s">
        <v>305</v>
      </c>
      <c r="P118" s="54"/>
      <c r="Q118" s="86">
        <v>13229</v>
      </c>
      <c r="R118" s="87">
        <v>739</v>
      </c>
      <c r="S118" s="87">
        <v>45</v>
      </c>
      <c r="T118" s="87">
        <v>694</v>
      </c>
      <c r="U118" s="87">
        <v>89</v>
      </c>
      <c r="V118" s="87">
        <v>519</v>
      </c>
      <c r="W118" s="87">
        <v>131</v>
      </c>
      <c r="X118" s="87">
        <v>288</v>
      </c>
      <c r="Y118" s="87">
        <v>388</v>
      </c>
    </row>
    <row r="119" spans="2:25" ht="12" customHeight="1" x14ac:dyDescent="0.2">
      <c r="B119" s="14" t="s">
        <v>306</v>
      </c>
      <c r="C119" s="7">
        <v>13231</v>
      </c>
      <c r="D119" s="6">
        <v>402</v>
      </c>
      <c r="E119" s="6">
        <v>25</v>
      </c>
      <c r="F119" s="6">
        <v>377</v>
      </c>
      <c r="G119" s="6">
        <v>58</v>
      </c>
      <c r="H119" s="6">
        <v>272</v>
      </c>
      <c r="I119" s="6">
        <v>72</v>
      </c>
      <c r="J119" s="6">
        <v>147</v>
      </c>
      <c r="K119" s="6">
        <v>205</v>
      </c>
      <c r="O119" s="54" t="s">
        <v>306</v>
      </c>
      <c r="P119" s="54"/>
      <c r="Q119" s="86">
        <v>13231</v>
      </c>
      <c r="R119" s="87">
        <v>301</v>
      </c>
      <c r="S119" s="87">
        <v>20</v>
      </c>
      <c r="T119" s="87">
        <v>281</v>
      </c>
      <c r="U119" s="87">
        <v>57</v>
      </c>
      <c r="V119" s="87">
        <v>191</v>
      </c>
      <c r="W119" s="87">
        <v>53</v>
      </c>
      <c r="X119" s="87">
        <v>113</v>
      </c>
      <c r="Y119" s="87">
        <v>157</v>
      </c>
    </row>
    <row r="120" spans="2:25" ht="12" customHeight="1" x14ac:dyDescent="0.2">
      <c r="B120" s="14" t="s">
        <v>307</v>
      </c>
      <c r="C120" s="7">
        <v>13233</v>
      </c>
      <c r="D120" s="6">
        <v>1632</v>
      </c>
      <c r="E120" s="6">
        <v>92</v>
      </c>
      <c r="F120" s="6">
        <v>1540</v>
      </c>
      <c r="G120" s="6">
        <v>215</v>
      </c>
      <c r="H120" s="6">
        <v>1131</v>
      </c>
      <c r="I120" s="6">
        <v>286</v>
      </c>
      <c r="J120" s="6">
        <v>568</v>
      </c>
      <c r="K120" s="6">
        <v>927</v>
      </c>
      <c r="O120" s="54" t="s">
        <v>307</v>
      </c>
      <c r="P120" s="54"/>
      <c r="Q120" s="86">
        <v>13233</v>
      </c>
      <c r="R120" s="87">
        <v>1614</v>
      </c>
      <c r="S120" s="87">
        <v>99</v>
      </c>
      <c r="T120" s="87">
        <v>1515</v>
      </c>
      <c r="U120" s="87">
        <v>209</v>
      </c>
      <c r="V120" s="87">
        <v>1119</v>
      </c>
      <c r="W120" s="87">
        <v>286</v>
      </c>
      <c r="X120" s="87">
        <v>579</v>
      </c>
      <c r="Y120" s="87">
        <v>932</v>
      </c>
    </row>
    <row r="121" spans="2:25" ht="18" customHeight="1" x14ac:dyDescent="0.2">
      <c r="B121" s="14" t="s">
        <v>308</v>
      </c>
      <c r="C121" s="7">
        <v>13235</v>
      </c>
      <c r="D121" s="6">
        <v>379</v>
      </c>
      <c r="E121" s="6">
        <v>35</v>
      </c>
      <c r="F121" s="6">
        <v>344</v>
      </c>
      <c r="G121" s="6">
        <v>57</v>
      </c>
      <c r="H121" s="6">
        <v>229</v>
      </c>
      <c r="I121" s="6">
        <v>93</v>
      </c>
      <c r="J121" s="6">
        <v>146</v>
      </c>
      <c r="K121" s="6">
        <v>206</v>
      </c>
      <c r="O121" s="54" t="s">
        <v>308</v>
      </c>
      <c r="P121" s="54"/>
      <c r="Q121" s="86">
        <v>13235</v>
      </c>
      <c r="R121" s="87">
        <v>393</v>
      </c>
      <c r="S121" s="87">
        <v>35</v>
      </c>
      <c r="T121" s="87">
        <v>358</v>
      </c>
      <c r="U121" s="87">
        <v>64</v>
      </c>
      <c r="V121" s="87">
        <v>238</v>
      </c>
      <c r="W121" s="87">
        <v>91</v>
      </c>
      <c r="X121" s="87">
        <v>156</v>
      </c>
      <c r="Y121" s="87">
        <v>195</v>
      </c>
    </row>
    <row r="122" spans="2:25" ht="12" customHeight="1" x14ac:dyDescent="0.2">
      <c r="B122" s="14" t="s">
        <v>309</v>
      </c>
      <c r="C122" s="7">
        <v>13237</v>
      </c>
      <c r="D122" s="6">
        <v>517</v>
      </c>
      <c r="E122" s="6">
        <v>37</v>
      </c>
      <c r="F122" s="6">
        <v>480</v>
      </c>
      <c r="G122" s="6">
        <v>102</v>
      </c>
      <c r="H122" s="6">
        <v>321</v>
      </c>
      <c r="I122" s="6">
        <v>94</v>
      </c>
      <c r="J122" s="6">
        <v>170</v>
      </c>
      <c r="K122" s="6">
        <v>268</v>
      </c>
      <c r="O122" s="54" t="s">
        <v>309</v>
      </c>
      <c r="P122" s="54"/>
      <c r="Q122" s="86">
        <v>13237</v>
      </c>
      <c r="R122" s="87">
        <v>494</v>
      </c>
      <c r="S122" s="87">
        <v>36</v>
      </c>
      <c r="T122" s="87">
        <v>458</v>
      </c>
      <c r="U122" s="87">
        <v>94</v>
      </c>
      <c r="V122" s="87">
        <v>306</v>
      </c>
      <c r="W122" s="87">
        <v>94</v>
      </c>
      <c r="X122" s="87">
        <v>170</v>
      </c>
      <c r="Y122" s="87">
        <v>259</v>
      </c>
    </row>
    <row r="123" spans="2:25" ht="12" customHeight="1" x14ac:dyDescent="0.2">
      <c r="B123" s="14" t="s">
        <v>310</v>
      </c>
      <c r="C123" s="7">
        <v>13239</v>
      </c>
      <c r="D123" s="6">
        <v>156</v>
      </c>
      <c r="E123" s="6">
        <v>16</v>
      </c>
      <c r="F123" s="6">
        <v>140</v>
      </c>
      <c r="G123" s="6">
        <v>20</v>
      </c>
      <c r="H123" s="6">
        <v>98</v>
      </c>
      <c r="I123" s="6">
        <v>38</v>
      </c>
      <c r="J123" s="6">
        <v>65</v>
      </c>
      <c r="K123" s="6">
        <v>78</v>
      </c>
      <c r="O123" s="54" t="s">
        <v>310</v>
      </c>
      <c r="P123" s="54"/>
      <c r="Q123" s="86">
        <v>13239</v>
      </c>
      <c r="R123" s="87">
        <v>160</v>
      </c>
      <c r="S123" s="87">
        <v>18</v>
      </c>
      <c r="T123" s="87">
        <v>142</v>
      </c>
      <c r="U123" s="87">
        <v>19</v>
      </c>
      <c r="V123" s="87">
        <v>98</v>
      </c>
      <c r="W123" s="87">
        <v>43</v>
      </c>
      <c r="X123" s="87">
        <v>68</v>
      </c>
      <c r="Y123" s="87">
        <v>78</v>
      </c>
    </row>
    <row r="124" spans="2:25" ht="12" customHeight="1" x14ac:dyDescent="0.2">
      <c r="B124" s="14" t="s">
        <v>311</v>
      </c>
      <c r="C124" s="7">
        <v>13241</v>
      </c>
      <c r="D124" s="6">
        <v>425</v>
      </c>
      <c r="E124" s="6">
        <v>50</v>
      </c>
      <c r="F124" s="6">
        <v>375</v>
      </c>
      <c r="G124" s="6">
        <v>52</v>
      </c>
      <c r="H124" s="6">
        <v>256</v>
      </c>
      <c r="I124" s="6">
        <v>117</v>
      </c>
      <c r="J124" s="6">
        <v>164</v>
      </c>
      <c r="K124" s="6">
        <v>230</v>
      </c>
      <c r="O124" s="54" t="s">
        <v>311</v>
      </c>
      <c r="P124" s="54"/>
      <c r="Q124" s="86">
        <v>13241</v>
      </c>
      <c r="R124" s="87">
        <v>421</v>
      </c>
      <c r="S124" s="87">
        <v>49</v>
      </c>
      <c r="T124" s="87">
        <v>372</v>
      </c>
      <c r="U124" s="87">
        <v>51</v>
      </c>
      <c r="V124" s="87">
        <v>259</v>
      </c>
      <c r="W124" s="87">
        <v>111</v>
      </c>
      <c r="X124" s="87">
        <v>168</v>
      </c>
      <c r="Y124" s="87">
        <v>204</v>
      </c>
    </row>
    <row r="125" spans="2:25" ht="12" customHeight="1" x14ac:dyDescent="0.2">
      <c r="B125" s="14" t="s">
        <v>312</v>
      </c>
      <c r="C125" s="7">
        <v>13243</v>
      </c>
      <c r="D125" s="6">
        <v>438</v>
      </c>
      <c r="E125" s="6">
        <v>48</v>
      </c>
      <c r="F125" s="6">
        <v>390</v>
      </c>
      <c r="G125" s="6">
        <v>61</v>
      </c>
      <c r="H125" s="6">
        <v>256</v>
      </c>
      <c r="I125" s="6">
        <v>121</v>
      </c>
      <c r="J125" s="6">
        <v>178</v>
      </c>
      <c r="K125" s="6">
        <v>231</v>
      </c>
      <c r="O125" s="54" t="s">
        <v>312</v>
      </c>
      <c r="P125" s="54"/>
      <c r="Q125" s="86">
        <v>13243</v>
      </c>
      <c r="R125" s="87">
        <v>424</v>
      </c>
      <c r="S125" s="87">
        <v>50</v>
      </c>
      <c r="T125" s="87">
        <v>374</v>
      </c>
      <c r="U125" s="87">
        <v>60</v>
      </c>
      <c r="V125" s="87">
        <v>241</v>
      </c>
      <c r="W125" s="87">
        <v>123</v>
      </c>
      <c r="X125" s="87">
        <v>177</v>
      </c>
      <c r="Y125" s="87">
        <v>216</v>
      </c>
    </row>
    <row r="126" spans="2:25" ht="18" customHeight="1" x14ac:dyDescent="0.2">
      <c r="B126" s="14" t="s">
        <v>313</v>
      </c>
      <c r="C126" s="7">
        <v>13245</v>
      </c>
      <c r="D126" s="6">
        <v>8158</v>
      </c>
      <c r="E126" s="6">
        <v>387</v>
      </c>
      <c r="F126" s="6">
        <v>7771</v>
      </c>
      <c r="G126" s="6">
        <v>1564</v>
      </c>
      <c r="H126" s="6">
        <v>5320</v>
      </c>
      <c r="I126" s="6">
        <v>1274</v>
      </c>
      <c r="J126" s="6">
        <v>2524</v>
      </c>
      <c r="K126" s="6">
        <v>4640</v>
      </c>
      <c r="O126" s="54" t="s">
        <v>313</v>
      </c>
      <c r="P126" s="54"/>
      <c r="Q126" s="86">
        <v>13245</v>
      </c>
      <c r="R126" s="87">
        <v>8206</v>
      </c>
      <c r="S126" s="87">
        <v>384</v>
      </c>
      <c r="T126" s="87">
        <v>7822</v>
      </c>
      <c r="U126" s="87">
        <v>1591</v>
      </c>
      <c r="V126" s="87">
        <v>5379</v>
      </c>
      <c r="W126" s="87">
        <v>1236</v>
      </c>
      <c r="X126" s="87">
        <v>2526</v>
      </c>
      <c r="Y126" s="87">
        <v>4543</v>
      </c>
    </row>
    <row r="127" spans="2:25" ht="12" customHeight="1" x14ac:dyDescent="0.2">
      <c r="B127" s="14" t="s">
        <v>314</v>
      </c>
      <c r="C127" s="7">
        <v>13247</v>
      </c>
      <c r="D127" s="6">
        <v>1990</v>
      </c>
      <c r="E127" s="6">
        <v>207</v>
      </c>
      <c r="F127" s="6">
        <v>1783</v>
      </c>
      <c r="G127" s="6">
        <v>480</v>
      </c>
      <c r="H127" s="6">
        <v>1145</v>
      </c>
      <c r="I127" s="6">
        <v>365</v>
      </c>
      <c r="J127" s="6">
        <v>535</v>
      </c>
      <c r="K127" s="6">
        <v>1131</v>
      </c>
      <c r="O127" s="54" t="s">
        <v>314</v>
      </c>
      <c r="P127" s="54"/>
      <c r="Q127" s="86">
        <v>13247</v>
      </c>
      <c r="R127" s="87">
        <v>1929</v>
      </c>
      <c r="S127" s="87">
        <v>190</v>
      </c>
      <c r="T127" s="87">
        <v>1739</v>
      </c>
      <c r="U127" s="87">
        <v>468</v>
      </c>
      <c r="V127" s="87">
        <v>1128</v>
      </c>
      <c r="W127" s="87">
        <v>333</v>
      </c>
      <c r="X127" s="87">
        <v>502</v>
      </c>
      <c r="Y127" s="87">
        <v>1154</v>
      </c>
    </row>
    <row r="128" spans="2:25" ht="12" customHeight="1" x14ac:dyDescent="0.2">
      <c r="B128" s="14" t="s">
        <v>315</v>
      </c>
      <c r="C128" s="7">
        <v>13249</v>
      </c>
      <c r="D128" s="6">
        <v>138</v>
      </c>
      <c r="E128" s="6">
        <v>18</v>
      </c>
      <c r="F128" s="6">
        <v>120</v>
      </c>
      <c r="G128" s="6">
        <v>23</v>
      </c>
      <c r="H128" s="6">
        <v>72</v>
      </c>
      <c r="I128" s="6">
        <v>43</v>
      </c>
      <c r="J128" s="6">
        <v>57</v>
      </c>
      <c r="K128" s="6">
        <v>85</v>
      </c>
      <c r="O128" s="54" t="s">
        <v>315</v>
      </c>
      <c r="P128" s="54"/>
      <c r="Q128" s="86">
        <v>13249</v>
      </c>
      <c r="R128" s="87">
        <v>133</v>
      </c>
      <c r="S128" s="87">
        <v>22</v>
      </c>
      <c r="T128" s="87">
        <v>111</v>
      </c>
      <c r="U128" s="87">
        <v>19</v>
      </c>
      <c r="V128" s="87">
        <v>66</v>
      </c>
      <c r="W128" s="87">
        <v>48</v>
      </c>
      <c r="X128" s="87">
        <v>54</v>
      </c>
      <c r="Y128" s="87">
        <v>67</v>
      </c>
    </row>
    <row r="129" spans="2:25" ht="12" customHeight="1" x14ac:dyDescent="0.2">
      <c r="B129" s="14" t="s">
        <v>316</v>
      </c>
      <c r="C129" s="7">
        <v>13251</v>
      </c>
      <c r="D129" s="6">
        <v>721</v>
      </c>
      <c r="E129" s="6">
        <v>58</v>
      </c>
      <c r="F129" s="6">
        <v>663</v>
      </c>
      <c r="G129" s="6">
        <v>96</v>
      </c>
      <c r="H129" s="6">
        <v>442</v>
      </c>
      <c r="I129" s="6">
        <v>183</v>
      </c>
      <c r="J129" s="6">
        <v>282</v>
      </c>
      <c r="K129" s="6">
        <v>365</v>
      </c>
      <c r="O129" s="54" t="s">
        <v>316</v>
      </c>
      <c r="P129" s="54"/>
      <c r="Q129" s="86">
        <v>13251</v>
      </c>
      <c r="R129" s="87">
        <v>724</v>
      </c>
      <c r="S129" s="87">
        <v>66</v>
      </c>
      <c r="T129" s="87">
        <v>658</v>
      </c>
      <c r="U129" s="87">
        <v>99</v>
      </c>
      <c r="V129" s="87">
        <v>435</v>
      </c>
      <c r="W129" s="87">
        <v>190</v>
      </c>
      <c r="X129" s="87">
        <v>288</v>
      </c>
      <c r="Y129" s="87">
        <v>379</v>
      </c>
    </row>
    <row r="130" spans="2:25" ht="12" customHeight="1" x14ac:dyDescent="0.2">
      <c r="B130" s="14" t="s">
        <v>317</v>
      </c>
      <c r="C130" s="7">
        <v>13253</v>
      </c>
      <c r="D130" s="6">
        <v>425</v>
      </c>
      <c r="E130" s="6">
        <v>40</v>
      </c>
      <c r="F130" s="6">
        <v>385</v>
      </c>
      <c r="G130" s="6">
        <v>56</v>
      </c>
      <c r="H130" s="6">
        <v>258</v>
      </c>
      <c r="I130" s="6">
        <v>111</v>
      </c>
      <c r="J130" s="6">
        <v>158</v>
      </c>
      <c r="K130" s="6">
        <v>229</v>
      </c>
      <c r="O130" s="54" t="s">
        <v>317</v>
      </c>
      <c r="P130" s="54"/>
      <c r="Q130" s="86">
        <v>13253</v>
      </c>
      <c r="R130" s="87">
        <v>451</v>
      </c>
      <c r="S130" s="87">
        <v>40</v>
      </c>
      <c r="T130" s="87">
        <v>411</v>
      </c>
      <c r="U130" s="87">
        <v>69</v>
      </c>
      <c r="V130" s="87">
        <v>264</v>
      </c>
      <c r="W130" s="87">
        <v>118</v>
      </c>
      <c r="X130" s="87">
        <v>169</v>
      </c>
      <c r="Y130" s="87">
        <v>231</v>
      </c>
    </row>
    <row r="131" spans="2:25" ht="18" customHeight="1" x14ac:dyDescent="0.2">
      <c r="B131" s="14" t="s">
        <v>318</v>
      </c>
      <c r="C131" s="7">
        <v>13255</v>
      </c>
      <c r="D131" s="6">
        <v>2687</v>
      </c>
      <c r="E131" s="6">
        <v>138</v>
      </c>
      <c r="F131" s="6">
        <v>2549</v>
      </c>
      <c r="G131" s="6">
        <v>398</v>
      </c>
      <c r="H131" s="6">
        <v>1893</v>
      </c>
      <c r="I131" s="6">
        <v>396</v>
      </c>
      <c r="J131" s="6">
        <v>886</v>
      </c>
      <c r="K131" s="6">
        <v>1514</v>
      </c>
      <c r="O131" s="54" t="s">
        <v>318</v>
      </c>
      <c r="P131" s="54"/>
      <c r="Q131" s="86">
        <v>13255</v>
      </c>
      <c r="R131" s="87">
        <v>2610</v>
      </c>
      <c r="S131" s="87">
        <v>154</v>
      </c>
      <c r="T131" s="87">
        <v>2456</v>
      </c>
      <c r="U131" s="87">
        <v>397</v>
      </c>
      <c r="V131" s="87">
        <v>1818</v>
      </c>
      <c r="W131" s="87">
        <v>395</v>
      </c>
      <c r="X131" s="87">
        <v>883</v>
      </c>
      <c r="Y131" s="87">
        <v>1445</v>
      </c>
    </row>
    <row r="132" spans="2:25" ht="12" customHeight="1" x14ac:dyDescent="0.2">
      <c r="B132" s="14" t="s">
        <v>319</v>
      </c>
      <c r="C132" s="7">
        <v>13257</v>
      </c>
      <c r="D132" s="6">
        <v>1214</v>
      </c>
      <c r="E132" s="6">
        <v>86</v>
      </c>
      <c r="F132" s="6">
        <v>1128</v>
      </c>
      <c r="G132" s="6">
        <v>162</v>
      </c>
      <c r="H132" s="6">
        <v>840</v>
      </c>
      <c r="I132" s="6">
        <v>212</v>
      </c>
      <c r="J132" s="6">
        <v>439</v>
      </c>
      <c r="K132" s="6">
        <v>669</v>
      </c>
      <c r="O132" s="54" t="s">
        <v>319</v>
      </c>
      <c r="P132" s="54"/>
      <c r="Q132" s="86">
        <v>13257</v>
      </c>
      <c r="R132" s="87">
        <v>1187</v>
      </c>
      <c r="S132" s="87">
        <v>83</v>
      </c>
      <c r="T132" s="87">
        <v>1104</v>
      </c>
      <c r="U132" s="87">
        <v>159</v>
      </c>
      <c r="V132" s="87">
        <v>816</v>
      </c>
      <c r="W132" s="87">
        <v>212</v>
      </c>
      <c r="X132" s="87">
        <v>443</v>
      </c>
      <c r="Y132" s="87">
        <v>620</v>
      </c>
    </row>
    <row r="133" spans="2:25" ht="12" customHeight="1" x14ac:dyDescent="0.2">
      <c r="B133" s="14" t="s">
        <v>320</v>
      </c>
      <c r="C133" s="7">
        <v>13259</v>
      </c>
      <c r="D133" s="6">
        <v>275</v>
      </c>
      <c r="E133" s="6">
        <v>39</v>
      </c>
      <c r="F133" s="6">
        <v>236</v>
      </c>
      <c r="G133" s="6">
        <v>33</v>
      </c>
      <c r="H133" s="6">
        <v>159</v>
      </c>
      <c r="I133" s="6">
        <v>83</v>
      </c>
      <c r="J133" s="6">
        <v>115</v>
      </c>
      <c r="K133" s="6">
        <v>158</v>
      </c>
      <c r="O133" s="54" t="s">
        <v>320</v>
      </c>
      <c r="P133" s="54"/>
      <c r="Q133" s="86">
        <v>13259</v>
      </c>
      <c r="R133" s="87">
        <v>278</v>
      </c>
      <c r="S133" s="87">
        <v>39</v>
      </c>
      <c r="T133" s="87">
        <v>239</v>
      </c>
      <c r="U133" s="87">
        <v>34</v>
      </c>
      <c r="V133" s="87">
        <v>153</v>
      </c>
      <c r="W133" s="87">
        <v>91</v>
      </c>
      <c r="X133" s="87">
        <v>109</v>
      </c>
      <c r="Y133" s="87">
        <v>145</v>
      </c>
    </row>
    <row r="134" spans="2:25" ht="12" customHeight="1" x14ac:dyDescent="0.2">
      <c r="B134" s="14" t="s">
        <v>321</v>
      </c>
      <c r="C134" s="7">
        <v>13261</v>
      </c>
      <c r="D134" s="6">
        <v>1342</v>
      </c>
      <c r="E134" s="6">
        <v>93</v>
      </c>
      <c r="F134" s="6">
        <v>1249</v>
      </c>
      <c r="G134" s="6">
        <v>216</v>
      </c>
      <c r="H134" s="6">
        <v>857</v>
      </c>
      <c r="I134" s="6">
        <v>269</v>
      </c>
      <c r="J134" s="6">
        <v>465</v>
      </c>
      <c r="K134" s="6">
        <v>736</v>
      </c>
      <c r="O134" s="54" t="s">
        <v>321</v>
      </c>
      <c r="P134" s="54"/>
      <c r="Q134" s="86">
        <v>13261</v>
      </c>
      <c r="R134" s="87">
        <v>1371</v>
      </c>
      <c r="S134" s="87">
        <v>97</v>
      </c>
      <c r="T134" s="87">
        <v>1274</v>
      </c>
      <c r="U134" s="87">
        <v>235</v>
      </c>
      <c r="V134" s="87">
        <v>871</v>
      </c>
      <c r="W134" s="87">
        <v>265</v>
      </c>
      <c r="X134" s="87">
        <v>472</v>
      </c>
      <c r="Y134" s="87">
        <v>706</v>
      </c>
    </row>
    <row r="135" spans="2:25" ht="12" customHeight="1" x14ac:dyDescent="0.2">
      <c r="B135" s="14" t="s">
        <v>322</v>
      </c>
      <c r="C135" s="7">
        <v>13263</v>
      </c>
      <c r="D135" s="6">
        <v>354</v>
      </c>
      <c r="E135" s="6">
        <v>38</v>
      </c>
      <c r="F135" s="6">
        <v>316</v>
      </c>
      <c r="G135" s="6">
        <v>42</v>
      </c>
      <c r="H135" s="6">
        <v>218</v>
      </c>
      <c r="I135" s="6">
        <v>94</v>
      </c>
      <c r="J135" s="6">
        <v>135</v>
      </c>
      <c r="K135" s="6">
        <v>201</v>
      </c>
      <c r="O135" s="54" t="s">
        <v>322</v>
      </c>
      <c r="P135" s="54"/>
      <c r="Q135" s="86">
        <v>13263</v>
      </c>
      <c r="R135" s="87">
        <v>368</v>
      </c>
      <c r="S135" s="87">
        <v>43</v>
      </c>
      <c r="T135" s="87">
        <v>325</v>
      </c>
      <c r="U135" s="87">
        <v>40</v>
      </c>
      <c r="V135" s="87">
        <v>232</v>
      </c>
      <c r="W135" s="87">
        <v>96</v>
      </c>
      <c r="X135" s="87">
        <v>140</v>
      </c>
      <c r="Y135" s="87">
        <v>186</v>
      </c>
    </row>
    <row r="136" spans="2:25" ht="18" customHeight="1" x14ac:dyDescent="0.2">
      <c r="B136" s="14" t="s">
        <v>323</v>
      </c>
      <c r="C136" s="7">
        <v>13265</v>
      </c>
      <c r="D136" s="6">
        <v>104</v>
      </c>
      <c r="E136" s="6" t="s">
        <v>218</v>
      </c>
      <c r="F136" s="6" t="s">
        <v>218</v>
      </c>
      <c r="G136" s="6">
        <v>13</v>
      </c>
      <c r="H136" s="6">
        <v>64</v>
      </c>
      <c r="I136" s="6">
        <v>27</v>
      </c>
      <c r="J136" s="6">
        <v>39</v>
      </c>
      <c r="K136" s="6">
        <v>56</v>
      </c>
      <c r="O136" s="54" t="s">
        <v>323</v>
      </c>
      <c r="P136" s="54"/>
      <c r="Q136" s="86">
        <v>13265</v>
      </c>
      <c r="R136" s="87">
        <v>111</v>
      </c>
      <c r="S136" s="87" t="s">
        <v>218</v>
      </c>
      <c r="T136" s="87" t="s">
        <v>218</v>
      </c>
      <c r="U136" s="87">
        <v>14</v>
      </c>
      <c r="V136" s="87">
        <v>70</v>
      </c>
      <c r="W136" s="87">
        <v>27</v>
      </c>
      <c r="X136" s="87">
        <v>42</v>
      </c>
      <c r="Y136" s="87">
        <v>55</v>
      </c>
    </row>
    <row r="137" spans="2:25" ht="12" customHeight="1" x14ac:dyDescent="0.2">
      <c r="B137" s="14" t="s">
        <v>324</v>
      </c>
      <c r="C137" s="7">
        <v>13267</v>
      </c>
      <c r="D137" s="6">
        <v>950</v>
      </c>
      <c r="E137" s="6">
        <v>86</v>
      </c>
      <c r="F137" s="6">
        <v>864</v>
      </c>
      <c r="G137" s="6">
        <v>152</v>
      </c>
      <c r="H137" s="6">
        <v>565</v>
      </c>
      <c r="I137" s="6">
        <v>233</v>
      </c>
      <c r="J137" s="6">
        <v>353</v>
      </c>
      <c r="K137" s="6">
        <v>511</v>
      </c>
      <c r="O137" s="54" t="s">
        <v>324</v>
      </c>
      <c r="P137" s="54"/>
      <c r="Q137" s="86">
        <v>13267</v>
      </c>
      <c r="R137" s="87">
        <v>960</v>
      </c>
      <c r="S137" s="87">
        <v>88</v>
      </c>
      <c r="T137" s="87">
        <v>872</v>
      </c>
      <c r="U137" s="87">
        <v>152</v>
      </c>
      <c r="V137" s="87">
        <v>580</v>
      </c>
      <c r="W137" s="87">
        <v>228</v>
      </c>
      <c r="X137" s="87">
        <v>363</v>
      </c>
      <c r="Y137" s="87">
        <v>493</v>
      </c>
    </row>
    <row r="138" spans="2:25" ht="12" customHeight="1" x14ac:dyDescent="0.2">
      <c r="B138" s="14" t="s">
        <v>325</v>
      </c>
      <c r="C138" s="7">
        <v>13269</v>
      </c>
      <c r="D138" s="6">
        <v>412</v>
      </c>
      <c r="E138" s="6">
        <v>41</v>
      </c>
      <c r="F138" s="6">
        <v>371</v>
      </c>
      <c r="G138" s="6">
        <v>35</v>
      </c>
      <c r="H138" s="6">
        <v>266</v>
      </c>
      <c r="I138" s="6">
        <v>111</v>
      </c>
      <c r="J138" s="6">
        <v>156</v>
      </c>
      <c r="K138" s="6">
        <v>207</v>
      </c>
      <c r="O138" s="54" t="s">
        <v>325</v>
      </c>
      <c r="P138" s="54"/>
      <c r="Q138" s="86">
        <v>13269</v>
      </c>
      <c r="R138" s="87">
        <v>433</v>
      </c>
      <c r="S138" s="87">
        <v>45</v>
      </c>
      <c r="T138" s="87">
        <v>388</v>
      </c>
      <c r="U138" s="87">
        <v>40</v>
      </c>
      <c r="V138" s="87">
        <v>277</v>
      </c>
      <c r="W138" s="87">
        <v>116</v>
      </c>
      <c r="X138" s="87">
        <v>167</v>
      </c>
      <c r="Y138" s="87">
        <v>218</v>
      </c>
    </row>
    <row r="139" spans="2:25" ht="12" customHeight="1" x14ac:dyDescent="0.2">
      <c r="B139" s="14" t="s">
        <v>326</v>
      </c>
      <c r="C139" s="7">
        <v>13271</v>
      </c>
      <c r="D139" s="6">
        <v>618</v>
      </c>
      <c r="E139" s="6">
        <v>31</v>
      </c>
      <c r="F139" s="6">
        <v>587</v>
      </c>
      <c r="G139" s="6">
        <v>100</v>
      </c>
      <c r="H139" s="6">
        <v>384</v>
      </c>
      <c r="I139" s="6">
        <v>134</v>
      </c>
      <c r="J139" s="6">
        <v>242</v>
      </c>
      <c r="K139" s="6">
        <v>315</v>
      </c>
      <c r="O139" s="54" t="s">
        <v>326</v>
      </c>
      <c r="P139" s="54"/>
      <c r="Q139" s="86">
        <v>13271</v>
      </c>
      <c r="R139" s="87">
        <v>637</v>
      </c>
      <c r="S139" s="87">
        <v>34</v>
      </c>
      <c r="T139" s="87">
        <v>603</v>
      </c>
      <c r="U139" s="87">
        <v>108</v>
      </c>
      <c r="V139" s="87">
        <v>389</v>
      </c>
      <c r="W139" s="87">
        <v>140</v>
      </c>
      <c r="X139" s="87">
        <v>252</v>
      </c>
      <c r="Y139" s="87">
        <v>365</v>
      </c>
    </row>
    <row r="140" spans="2:25" ht="12" customHeight="1" x14ac:dyDescent="0.2">
      <c r="B140" s="14" t="s">
        <v>327</v>
      </c>
      <c r="C140" s="7">
        <v>13273</v>
      </c>
      <c r="D140" s="6">
        <v>559</v>
      </c>
      <c r="E140" s="6">
        <v>70</v>
      </c>
      <c r="F140" s="6">
        <v>489</v>
      </c>
      <c r="G140" s="6">
        <v>96</v>
      </c>
      <c r="H140" s="6">
        <v>297</v>
      </c>
      <c r="I140" s="6">
        <v>166</v>
      </c>
      <c r="J140" s="6">
        <v>230</v>
      </c>
      <c r="K140" s="6">
        <v>310</v>
      </c>
      <c r="O140" s="54" t="s">
        <v>327</v>
      </c>
      <c r="P140" s="54"/>
      <c r="Q140" s="86">
        <v>13273</v>
      </c>
      <c r="R140" s="87">
        <v>594</v>
      </c>
      <c r="S140" s="87">
        <v>82</v>
      </c>
      <c r="T140" s="87">
        <v>512</v>
      </c>
      <c r="U140" s="87">
        <v>94</v>
      </c>
      <c r="V140" s="87">
        <v>318</v>
      </c>
      <c r="W140" s="87">
        <v>182</v>
      </c>
      <c r="X140" s="87">
        <v>252</v>
      </c>
      <c r="Y140" s="87">
        <v>316</v>
      </c>
    </row>
    <row r="141" spans="2:25" ht="18" customHeight="1" x14ac:dyDescent="0.2">
      <c r="B141" s="14" t="s">
        <v>328</v>
      </c>
      <c r="C141" s="7">
        <v>13275</v>
      </c>
      <c r="D141" s="6">
        <v>2256</v>
      </c>
      <c r="E141" s="6">
        <v>137</v>
      </c>
      <c r="F141" s="6">
        <v>2119</v>
      </c>
      <c r="G141" s="6">
        <v>462</v>
      </c>
      <c r="H141" s="6">
        <v>1396</v>
      </c>
      <c r="I141" s="6">
        <v>398</v>
      </c>
      <c r="J141" s="6">
        <v>793</v>
      </c>
      <c r="K141" s="6">
        <v>1260</v>
      </c>
      <c r="O141" s="54" t="s">
        <v>328</v>
      </c>
      <c r="P141" s="54"/>
      <c r="Q141" s="86">
        <v>13275</v>
      </c>
      <c r="R141" s="87">
        <v>2188</v>
      </c>
      <c r="S141" s="87">
        <v>128</v>
      </c>
      <c r="T141" s="87">
        <v>2060</v>
      </c>
      <c r="U141" s="87">
        <v>416</v>
      </c>
      <c r="V141" s="87">
        <v>1402</v>
      </c>
      <c r="W141" s="87">
        <v>370</v>
      </c>
      <c r="X141" s="87">
        <v>789</v>
      </c>
      <c r="Y141" s="87">
        <v>1197</v>
      </c>
    </row>
    <row r="142" spans="2:25" ht="12" customHeight="1" x14ac:dyDescent="0.2">
      <c r="B142" s="14" t="s">
        <v>329</v>
      </c>
      <c r="C142" s="7">
        <v>13277</v>
      </c>
      <c r="D142" s="6">
        <v>1654</v>
      </c>
      <c r="E142" s="6">
        <v>156</v>
      </c>
      <c r="F142" s="6">
        <v>1498</v>
      </c>
      <c r="G142" s="6">
        <v>326</v>
      </c>
      <c r="H142" s="6">
        <v>978</v>
      </c>
      <c r="I142" s="6">
        <v>350</v>
      </c>
      <c r="J142" s="6">
        <v>645</v>
      </c>
      <c r="K142" s="6">
        <v>894</v>
      </c>
      <c r="O142" s="54" t="s">
        <v>329</v>
      </c>
      <c r="P142" s="54"/>
      <c r="Q142" s="86">
        <v>13277</v>
      </c>
      <c r="R142" s="87">
        <v>1638</v>
      </c>
      <c r="S142" s="87">
        <v>159</v>
      </c>
      <c r="T142" s="87">
        <v>1479</v>
      </c>
      <c r="U142" s="87">
        <v>306</v>
      </c>
      <c r="V142" s="87">
        <v>971</v>
      </c>
      <c r="W142" s="87">
        <v>361</v>
      </c>
      <c r="X142" s="87">
        <v>643</v>
      </c>
      <c r="Y142" s="87">
        <v>841</v>
      </c>
    </row>
    <row r="143" spans="2:25" ht="12" customHeight="1" x14ac:dyDescent="0.2">
      <c r="B143" s="14" t="s">
        <v>330</v>
      </c>
      <c r="C143" s="7">
        <v>13279</v>
      </c>
      <c r="D143" s="6">
        <v>1333</v>
      </c>
      <c r="E143" s="6">
        <v>111</v>
      </c>
      <c r="F143" s="6">
        <v>1222</v>
      </c>
      <c r="G143" s="6">
        <v>195</v>
      </c>
      <c r="H143" s="6">
        <v>828</v>
      </c>
      <c r="I143" s="6">
        <v>310</v>
      </c>
      <c r="J143" s="6">
        <v>519</v>
      </c>
      <c r="K143" s="6">
        <v>685</v>
      </c>
      <c r="O143" s="54" t="s">
        <v>330</v>
      </c>
      <c r="P143" s="54"/>
      <c r="Q143" s="86">
        <v>13279</v>
      </c>
      <c r="R143" s="87">
        <v>1405</v>
      </c>
      <c r="S143" s="87">
        <v>125</v>
      </c>
      <c r="T143" s="87">
        <v>1280</v>
      </c>
      <c r="U143" s="87">
        <v>208</v>
      </c>
      <c r="V143" s="87">
        <v>866</v>
      </c>
      <c r="W143" s="87">
        <v>331</v>
      </c>
      <c r="X143" s="87">
        <v>559</v>
      </c>
      <c r="Y143" s="87">
        <v>705</v>
      </c>
    </row>
    <row r="144" spans="2:25" ht="12" customHeight="1" x14ac:dyDescent="0.2">
      <c r="B144" s="14" t="s">
        <v>331</v>
      </c>
      <c r="C144" s="7">
        <v>13281</v>
      </c>
      <c r="D144" s="6">
        <v>254</v>
      </c>
      <c r="E144" s="6">
        <v>33</v>
      </c>
      <c r="F144" s="6">
        <v>221</v>
      </c>
      <c r="G144" s="6">
        <v>17</v>
      </c>
      <c r="H144" s="6">
        <v>168</v>
      </c>
      <c r="I144" s="6">
        <v>69</v>
      </c>
      <c r="J144" s="6">
        <v>120</v>
      </c>
      <c r="K144" s="6">
        <v>162</v>
      </c>
      <c r="O144" s="54" t="s">
        <v>331</v>
      </c>
      <c r="P144" s="54"/>
      <c r="Q144" s="86">
        <v>13281</v>
      </c>
      <c r="R144" s="87">
        <v>247</v>
      </c>
      <c r="S144" s="87">
        <v>35</v>
      </c>
      <c r="T144" s="87">
        <v>212</v>
      </c>
      <c r="U144" s="87">
        <v>16</v>
      </c>
      <c r="V144" s="87">
        <v>158</v>
      </c>
      <c r="W144" s="87">
        <v>73</v>
      </c>
      <c r="X144" s="87">
        <v>117</v>
      </c>
      <c r="Y144" s="87">
        <v>121</v>
      </c>
    </row>
    <row r="145" spans="2:25" ht="12" customHeight="1" x14ac:dyDescent="0.2">
      <c r="B145" s="14" t="s">
        <v>332</v>
      </c>
      <c r="C145" s="7">
        <v>13283</v>
      </c>
      <c r="D145" s="6">
        <v>322</v>
      </c>
      <c r="E145" s="6">
        <v>24</v>
      </c>
      <c r="F145" s="6">
        <v>298</v>
      </c>
      <c r="G145" s="6">
        <v>52</v>
      </c>
      <c r="H145" s="6">
        <v>180</v>
      </c>
      <c r="I145" s="6">
        <v>90</v>
      </c>
      <c r="J145" s="6">
        <v>140</v>
      </c>
      <c r="K145" s="6">
        <v>165</v>
      </c>
      <c r="O145" s="54" t="s">
        <v>332</v>
      </c>
      <c r="P145" s="54"/>
      <c r="Q145" s="86">
        <v>13283</v>
      </c>
      <c r="R145" s="87">
        <v>331</v>
      </c>
      <c r="S145" s="87">
        <v>29</v>
      </c>
      <c r="T145" s="87">
        <v>302</v>
      </c>
      <c r="U145" s="87">
        <v>52</v>
      </c>
      <c r="V145" s="87">
        <v>193</v>
      </c>
      <c r="W145" s="87">
        <v>86</v>
      </c>
      <c r="X145" s="87">
        <v>138</v>
      </c>
      <c r="Y145" s="87">
        <v>163</v>
      </c>
    </row>
    <row r="146" spans="2:25" ht="18" customHeight="1" x14ac:dyDescent="0.2">
      <c r="B146" s="14" t="s">
        <v>333</v>
      </c>
      <c r="C146" s="7">
        <v>13285</v>
      </c>
      <c r="D146" s="6">
        <v>2403</v>
      </c>
      <c r="E146" s="6">
        <v>162</v>
      </c>
      <c r="F146" s="6">
        <v>2241</v>
      </c>
      <c r="G146" s="6">
        <v>428</v>
      </c>
      <c r="H146" s="6">
        <v>1552</v>
      </c>
      <c r="I146" s="6">
        <v>423</v>
      </c>
      <c r="J146" s="6">
        <v>794</v>
      </c>
      <c r="K146" s="6">
        <v>1338</v>
      </c>
      <c r="O146" s="54" t="s">
        <v>333</v>
      </c>
      <c r="P146" s="54"/>
      <c r="Q146" s="86">
        <v>13285</v>
      </c>
      <c r="R146" s="87">
        <v>2373</v>
      </c>
      <c r="S146" s="87">
        <v>165</v>
      </c>
      <c r="T146" s="87">
        <v>2208</v>
      </c>
      <c r="U146" s="87">
        <v>405</v>
      </c>
      <c r="V146" s="87">
        <v>1544</v>
      </c>
      <c r="W146" s="87">
        <v>424</v>
      </c>
      <c r="X146" s="87">
        <v>797</v>
      </c>
      <c r="Y146" s="87">
        <v>1339</v>
      </c>
    </row>
    <row r="147" spans="2:25" ht="12" customHeight="1" x14ac:dyDescent="0.2">
      <c r="B147" s="14" t="s">
        <v>334</v>
      </c>
      <c r="C147" s="7">
        <v>13287</v>
      </c>
      <c r="D147" s="6">
        <v>492</v>
      </c>
      <c r="E147" s="6">
        <v>43</v>
      </c>
      <c r="F147" s="6">
        <v>449</v>
      </c>
      <c r="G147" s="6">
        <v>71</v>
      </c>
      <c r="H147" s="6">
        <v>294</v>
      </c>
      <c r="I147" s="6">
        <v>127</v>
      </c>
      <c r="J147" s="6">
        <v>202</v>
      </c>
      <c r="K147" s="6">
        <v>246</v>
      </c>
      <c r="O147" s="54" t="s">
        <v>334</v>
      </c>
      <c r="P147" s="54"/>
      <c r="Q147" s="86">
        <v>13287</v>
      </c>
      <c r="R147" s="87">
        <v>492</v>
      </c>
      <c r="S147" s="87">
        <v>48</v>
      </c>
      <c r="T147" s="87">
        <v>444</v>
      </c>
      <c r="U147" s="87">
        <v>73</v>
      </c>
      <c r="V147" s="87">
        <v>286</v>
      </c>
      <c r="W147" s="87">
        <v>133</v>
      </c>
      <c r="X147" s="87">
        <v>212</v>
      </c>
      <c r="Y147" s="87">
        <v>239</v>
      </c>
    </row>
    <row r="148" spans="2:25" ht="12" customHeight="1" x14ac:dyDescent="0.2">
      <c r="B148" s="14" t="s">
        <v>335</v>
      </c>
      <c r="C148" s="7">
        <v>13289</v>
      </c>
      <c r="D148" s="6">
        <v>424</v>
      </c>
      <c r="E148" s="6">
        <v>28</v>
      </c>
      <c r="F148" s="6">
        <v>396</v>
      </c>
      <c r="G148" s="6">
        <v>49</v>
      </c>
      <c r="H148" s="6">
        <v>279</v>
      </c>
      <c r="I148" s="6">
        <v>96</v>
      </c>
      <c r="J148" s="6">
        <v>169</v>
      </c>
      <c r="K148" s="6">
        <v>209</v>
      </c>
      <c r="O148" s="54" t="s">
        <v>335</v>
      </c>
      <c r="P148" s="54"/>
      <c r="Q148" s="86">
        <v>13289</v>
      </c>
      <c r="R148" s="87">
        <v>416</v>
      </c>
      <c r="S148" s="87">
        <v>26</v>
      </c>
      <c r="T148" s="87">
        <v>390</v>
      </c>
      <c r="U148" s="87">
        <v>45</v>
      </c>
      <c r="V148" s="87">
        <v>282</v>
      </c>
      <c r="W148" s="87">
        <v>89</v>
      </c>
      <c r="X148" s="87">
        <v>158</v>
      </c>
      <c r="Y148" s="87">
        <v>212</v>
      </c>
    </row>
    <row r="149" spans="2:25" ht="12" customHeight="1" x14ac:dyDescent="0.2">
      <c r="B149" s="14" t="s">
        <v>336</v>
      </c>
      <c r="C149" s="7">
        <v>13291</v>
      </c>
      <c r="D149" s="6">
        <v>469</v>
      </c>
      <c r="E149" s="6">
        <v>45</v>
      </c>
      <c r="F149" s="6">
        <v>424</v>
      </c>
      <c r="G149" s="6">
        <v>46</v>
      </c>
      <c r="H149" s="6">
        <v>305</v>
      </c>
      <c r="I149" s="6">
        <v>118</v>
      </c>
      <c r="J149" s="6">
        <v>197</v>
      </c>
      <c r="K149" s="6">
        <v>242</v>
      </c>
      <c r="O149" s="54" t="s">
        <v>336</v>
      </c>
      <c r="P149" s="54"/>
      <c r="Q149" s="86">
        <v>13291</v>
      </c>
      <c r="R149" s="87">
        <v>479</v>
      </c>
      <c r="S149" s="87">
        <v>52</v>
      </c>
      <c r="T149" s="87">
        <v>427</v>
      </c>
      <c r="U149" s="87">
        <v>46</v>
      </c>
      <c r="V149" s="87">
        <v>306</v>
      </c>
      <c r="W149" s="87">
        <v>127</v>
      </c>
      <c r="X149" s="87">
        <v>205</v>
      </c>
      <c r="Y149" s="87">
        <v>234</v>
      </c>
    </row>
    <row r="150" spans="2:25" ht="12" customHeight="1" x14ac:dyDescent="0.2">
      <c r="B150" s="14" t="s">
        <v>337</v>
      </c>
      <c r="C150" s="7">
        <v>13293</v>
      </c>
      <c r="D150" s="6">
        <v>1157</v>
      </c>
      <c r="E150" s="6">
        <v>55</v>
      </c>
      <c r="F150" s="6">
        <v>1102</v>
      </c>
      <c r="G150" s="6">
        <v>148</v>
      </c>
      <c r="H150" s="6">
        <v>825</v>
      </c>
      <c r="I150" s="6">
        <v>184</v>
      </c>
      <c r="J150" s="6">
        <v>359</v>
      </c>
      <c r="K150" s="6">
        <v>663</v>
      </c>
      <c r="O150" s="54" t="s">
        <v>337</v>
      </c>
      <c r="P150" s="54"/>
      <c r="Q150" s="86">
        <v>13293</v>
      </c>
      <c r="R150" s="87">
        <v>1247</v>
      </c>
      <c r="S150" s="87">
        <v>69</v>
      </c>
      <c r="T150" s="87">
        <v>1178</v>
      </c>
      <c r="U150" s="87">
        <v>166</v>
      </c>
      <c r="V150" s="87">
        <v>873</v>
      </c>
      <c r="W150" s="87">
        <v>208</v>
      </c>
      <c r="X150" s="87">
        <v>410</v>
      </c>
      <c r="Y150" s="87">
        <v>690</v>
      </c>
    </row>
    <row r="151" spans="2:25" ht="18" customHeight="1" x14ac:dyDescent="0.2">
      <c r="B151" s="14" t="s">
        <v>338</v>
      </c>
      <c r="C151" s="7">
        <v>13295</v>
      </c>
      <c r="D151" s="6">
        <v>2226</v>
      </c>
      <c r="E151" s="6">
        <v>125</v>
      </c>
      <c r="F151" s="6">
        <v>2101</v>
      </c>
      <c r="G151" s="6">
        <v>296</v>
      </c>
      <c r="H151" s="6">
        <v>1578</v>
      </c>
      <c r="I151" s="6">
        <v>352</v>
      </c>
      <c r="J151" s="6">
        <v>768</v>
      </c>
      <c r="K151" s="6">
        <v>1210</v>
      </c>
      <c r="O151" s="54" t="s">
        <v>338</v>
      </c>
      <c r="P151" s="54"/>
      <c r="Q151" s="86">
        <v>13295</v>
      </c>
      <c r="R151" s="87">
        <v>2195</v>
      </c>
      <c r="S151" s="87">
        <v>134</v>
      </c>
      <c r="T151" s="87">
        <v>2061</v>
      </c>
      <c r="U151" s="87">
        <v>298</v>
      </c>
      <c r="V151" s="87">
        <v>1543</v>
      </c>
      <c r="W151" s="87">
        <v>354</v>
      </c>
      <c r="X151" s="87">
        <v>773</v>
      </c>
      <c r="Y151" s="87">
        <v>1225</v>
      </c>
    </row>
    <row r="152" spans="2:25" ht="12" customHeight="1" x14ac:dyDescent="0.2">
      <c r="B152" s="14" t="s">
        <v>339</v>
      </c>
      <c r="C152" s="7">
        <v>13297</v>
      </c>
      <c r="D152" s="6">
        <v>2549</v>
      </c>
      <c r="E152" s="6">
        <v>199</v>
      </c>
      <c r="F152" s="6">
        <v>2350</v>
      </c>
      <c r="G152" s="6">
        <v>480</v>
      </c>
      <c r="H152" s="6">
        <v>1620</v>
      </c>
      <c r="I152" s="6">
        <v>449</v>
      </c>
      <c r="J152" s="6">
        <v>747</v>
      </c>
      <c r="K152" s="6">
        <v>1531</v>
      </c>
      <c r="O152" s="54" t="s">
        <v>339</v>
      </c>
      <c r="P152" s="54"/>
      <c r="Q152" s="86">
        <v>13297</v>
      </c>
      <c r="R152" s="87">
        <v>2463</v>
      </c>
      <c r="S152" s="87">
        <v>197</v>
      </c>
      <c r="T152" s="87">
        <v>2266</v>
      </c>
      <c r="U152" s="87">
        <v>477</v>
      </c>
      <c r="V152" s="87">
        <v>1550</v>
      </c>
      <c r="W152" s="87">
        <v>436</v>
      </c>
      <c r="X152" s="87">
        <v>752</v>
      </c>
      <c r="Y152" s="87">
        <v>1385</v>
      </c>
    </row>
    <row r="153" spans="2:25" ht="12" customHeight="1" x14ac:dyDescent="0.2">
      <c r="B153" s="14" t="s">
        <v>340</v>
      </c>
      <c r="C153" s="7">
        <v>13299</v>
      </c>
      <c r="D153" s="6">
        <v>1796</v>
      </c>
      <c r="E153" s="6">
        <v>96</v>
      </c>
      <c r="F153" s="6">
        <v>1700</v>
      </c>
      <c r="G153" s="6">
        <v>223</v>
      </c>
      <c r="H153" s="6">
        <v>1258</v>
      </c>
      <c r="I153" s="6">
        <v>315</v>
      </c>
      <c r="J153" s="6">
        <v>676</v>
      </c>
      <c r="K153" s="6">
        <v>1011</v>
      </c>
      <c r="O153" s="54" t="s">
        <v>340</v>
      </c>
      <c r="P153" s="54"/>
      <c r="Q153" s="86">
        <v>13299</v>
      </c>
      <c r="R153" s="87">
        <v>1799</v>
      </c>
      <c r="S153" s="87">
        <v>86</v>
      </c>
      <c r="T153" s="87">
        <v>1713</v>
      </c>
      <c r="U153" s="87">
        <v>214</v>
      </c>
      <c r="V153" s="87">
        <v>1279</v>
      </c>
      <c r="W153" s="87">
        <v>306</v>
      </c>
      <c r="X153" s="87">
        <v>678</v>
      </c>
      <c r="Y153" s="87">
        <v>1026</v>
      </c>
    </row>
    <row r="154" spans="2:25" ht="12" customHeight="1" x14ac:dyDescent="0.2">
      <c r="B154" s="14" t="s">
        <v>341</v>
      </c>
      <c r="C154" s="7">
        <v>13301</v>
      </c>
      <c r="D154" s="6">
        <v>276</v>
      </c>
      <c r="E154" s="6">
        <v>33</v>
      </c>
      <c r="F154" s="6">
        <v>243</v>
      </c>
      <c r="G154" s="6">
        <v>31</v>
      </c>
      <c r="H154" s="6">
        <v>164</v>
      </c>
      <c r="I154" s="6">
        <v>81</v>
      </c>
      <c r="J154" s="6">
        <v>107</v>
      </c>
      <c r="K154" s="6">
        <v>139</v>
      </c>
      <c r="O154" s="54" t="s">
        <v>341</v>
      </c>
      <c r="P154" s="54"/>
      <c r="Q154" s="86">
        <v>13301</v>
      </c>
      <c r="R154" s="87">
        <v>289</v>
      </c>
      <c r="S154" s="87">
        <v>34</v>
      </c>
      <c r="T154" s="87">
        <v>255</v>
      </c>
      <c r="U154" s="87">
        <v>32</v>
      </c>
      <c r="V154" s="87">
        <v>172</v>
      </c>
      <c r="W154" s="87">
        <v>85</v>
      </c>
      <c r="X154" s="87">
        <v>109</v>
      </c>
      <c r="Y154" s="87">
        <v>144</v>
      </c>
    </row>
    <row r="155" spans="2:25" ht="12" customHeight="1" x14ac:dyDescent="0.2">
      <c r="B155" s="14" t="s">
        <v>342</v>
      </c>
      <c r="C155" s="7">
        <v>13303</v>
      </c>
      <c r="D155" s="6">
        <v>925</v>
      </c>
      <c r="E155" s="6">
        <v>116</v>
      </c>
      <c r="F155" s="6">
        <v>809</v>
      </c>
      <c r="G155" s="6">
        <v>132</v>
      </c>
      <c r="H155" s="6">
        <v>525</v>
      </c>
      <c r="I155" s="6">
        <v>268</v>
      </c>
      <c r="J155" s="6">
        <v>404</v>
      </c>
      <c r="K155" s="6">
        <v>473</v>
      </c>
      <c r="O155" s="54" t="s">
        <v>342</v>
      </c>
      <c r="P155" s="54"/>
      <c r="Q155" s="86">
        <v>13303</v>
      </c>
      <c r="R155" s="87">
        <v>919</v>
      </c>
      <c r="S155" s="87">
        <v>110</v>
      </c>
      <c r="T155" s="87">
        <v>809</v>
      </c>
      <c r="U155" s="87">
        <v>139</v>
      </c>
      <c r="V155" s="87">
        <v>522</v>
      </c>
      <c r="W155" s="87">
        <v>258</v>
      </c>
      <c r="X155" s="87">
        <v>395</v>
      </c>
      <c r="Y155" s="87">
        <v>467</v>
      </c>
    </row>
    <row r="156" spans="2:25" ht="18" customHeight="1" x14ac:dyDescent="0.2">
      <c r="B156" s="14" t="s">
        <v>343</v>
      </c>
      <c r="C156" s="7">
        <v>13305</v>
      </c>
      <c r="D156" s="6">
        <v>1091</v>
      </c>
      <c r="E156" s="6">
        <v>53</v>
      </c>
      <c r="F156" s="6">
        <v>1038</v>
      </c>
      <c r="G156" s="6">
        <v>185</v>
      </c>
      <c r="H156" s="6">
        <v>714</v>
      </c>
      <c r="I156" s="6">
        <v>192</v>
      </c>
      <c r="J156" s="6">
        <v>388</v>
      </c>
      <c r="K156" s="6">
        <v>636</v>
      </c>
      <c r="O156" s="54" t="s">
        <v>343</v>
      </c>
      <c r="P156" s="54"/>
      <c r="Q156" s="86">
        <v>13305</v>
      </c>
      <c r="R156" s="87">
        <v>1101</v>
      </c>
      <c r="S156" s="87">
        <v>56</v>
      </c>
      <c r="T156" s="87">
        <v>1045</v>
      </c>
      <c r="U156" s="87">
        <v>191</v>
      </c>
      <c r="V156" s="87">
        <v>714</v>
      </c>
      <c r="W156" s="87">
        <v>196</v>
      </c>
      <c r="X156" s="87">
        <v>381</v>
      </c>
      <c r="Y156" s="87">
        <v>661</v>
      </c>
    </row>
    <row r="157" spans="2:25" ht="12" customHeight="1" x14ac:dyDescent="0.2">
      <c r="B157" s="14" t="s">
        <v>344</v>
      </c>
      <c r="C157" s="7">
        <v>13307</v>
      </c>
      <c r="D157" s="6">
        <v>85</v>
      </c>
      <c r="E157" s="6">
        <v>14</v>
      </c>
      <c r="F157" s="6">
        <v>71</v>
      </c>
      <c r="G157" s="6">
        <v>12</v>
      </c>
      <c r="H157" s="6">
        <v>44</v>
      </c>
      <c r="I157" s="6">
        <v>29</v>
      </c>
      <c r="J157" s="6">
        <v>36</v>
      </c>
      <c r="K157" s="6">
        <v>41</v>
      </c>
      <c r="O157" s="54" t="s">
        <v>344</v>
      </c>
      <c r="P157" s="54"/>
      <c r="Q157" s="86">
        <v>13307</v>
      </c>
      <c r="R157" s="87">
        <v>79</v>
      </c>
      <c r="S157" s="87">
        <v>16</v>
      </c>
      <c r="T157" s="87">
        <v>63</v>
      </c>
      <c r="U157" s="87">
        <v>13</v>
      </c>
      <c r="V157" s="87">
        <v>38</v>
      </c>
      <c r="W157" s="87">
        <v>28</v>
      </c>
      <c r="X157" s="87">
        <v>35</v>
      </c>
      <c r="Y157" s="87">
        <v>40</v>
      </c>
    </row>
    <row r="158" spans="2:25" ht="12" customHeight="1" x14ac:dyDescent="0.2">
      <c r="B158" s="14" t="s">
        <v>345</v>
      </c>
      <c r="C158" s="7">
        <v>13309</v>
      </c>
      <c r="D158" s="6">
        <v>224</v>
      </c>
      <c r="E158" s="6">
        <v>25</v>
      </c>
      <c r="F158" s="6">
        <v>199</v>
      </c>
      <c r="G158" s="6">
        <v>26</v>
      </c>
      <c r="H158" s="6">
        <v>135</v>
      </c>
      <c r="I158" s="6">
        <v>63</v>
      </c>
      <c r="J158" s="6">
        <v>96</v>
      </c>
      <c r="K158" s="6">
        <v>105</v>
      </c>
      <c r="O158" s="54" t="s">
        <v>345</v>
      </c>
      <c r="P158" s="54"/>
      <c r="Q158" s="86">
        <v>13309</v>
      </c>
      <c r="R158" s="87">
        <v>233</v>
      </c>
      <c r="S158" s="87">
        <v>26</v>
      </c>
      <c r="T158" s="87">
        <v>207</v>
      </c>
      <c r="U158" s="87">
        <v>28</v>
      </c>
      <c r="V158" s="87">
        <v>139</v>
      </c>
      <c r="W158" s="87">
        <v>66</v>
      </c>
      <c r="X158" s="87">
        <v>108</v>
      </c>
      <c r="Y158" s="87">
        <v>108</v>
      </c>
    </row>
    <row r="159" spans="2:25" ht="12" customHeight="1" x14ac:dyDescent="0.2">
      <c r="B159" s="14" t="s">
        <v>346</v>
      </c>
      <c r="C159" s="7">
        <v>13311</v>
      </c>
      <c r="D159" s="6">
        <v>578</v>
      </c>
      <c r="E159" s="6">
        <v>62</v>
      </c>
      <c r="F159" s="6">
        <v>516</v>
      </c>
      <c r="G159" s="6">
        <v>64</v>
      </c>
      <c r="H159" s="6">
        <v>379</v>
      </c>
      <c r="I159" s="6">
        <v>135</v>
      </c>
      <c r="J159" s="6">
        <v>232</v>
      </c>
      <c r="K159" s="6">
        <v>318</v>
      </c>
      <c r="O159" s="54" t="s">
        <v>346</v>
      </c>
      <c r="P159" s="54"/>
      <c r="Q159" s="86">
        <v>13311</v>
      </c>
      <c r="R159" s="87">
        <v>611</v>
      </c>
      <c r="S159" s="87">
        <v>65</v>
      </c>
      <c r="T159" s="87">
        <v>546</v>
      </c>
      <c r="U159" s="87">
        <v>67</v>
      </c>
      <c r="V159" s="87">
        <v>398</v>
      </c>
      <c r="W159" s="87">
        <v>146</v>
      </c>
      <c r="X159" s="87">
        <v>242</v>
      </c>
      <c r="Y159" s="87">
        <v>320</v>
      </c>
    </row>
    <row r="160" spans="2:25" ht="12" customHeight="1" x14ac:dyDescent="0.2">
      <c r="B160" s="14" t="s">
        <v>347</v>
      </c>
      <c r="C160" s="7">
        <v>13313</v>
      </c>
      <c r="D160" s="6">
        <v>2543</v>
      </c>
      <c r="E160" s="6">
        <v>248</v>
      </c>
      <c r="F160" s="6">
        <v>2295</v>
      </c>
      <c r="G160" s="6">
        <v>370</v>
      </c>
      <c r="H160" s="6">
        <v>1697</v>
      </c>
      <c r="I160" s="6">
        <v>476</v>
      </c>
      <c r="J160" s="6">
        <v>912</v>
      </c>
      <c r="K160" s="6">
        <v>1356</v>
      </c>
      <c r="O160" s="54" t="s">
        <v>347</v>
      </c>
      <c r="P160" s="54"/>
      <c r="Q160" s="86">
        <v>13313</v>
      </c>
      <c r="R160" s="87">
        <v>2519</v>
      </c>
      <c r="S160" s="87">
        <v>248</v>
      </c>
      <c r="T160" s="87">
        <v>2271</v>
      </c>
      <c r="U160" s="87">
        <v>385</v>
      </c>
      <c r="V160" s="87">
        <v>1650</v>
      </c>
      <c r="W160" s="87">
        <v>484</v>
      </c>
      <c r="X160" s="87">
        <v>916</v>
      </c>
      <c r="Y160" s="87">
        <v>1407</v>
      </c>
    </row>
    <row r="161" spans="1:25" ht="18" customHeight="1" x14ac:dyDescent="0.2">
      <c r="B161" s="14" t="s">
        <v>348</v>
      </c>
      <c r="C161" s="7">
        <v>13315</v>
      </c>
      <c r="D161" s="6">
        <v>362</v>
      </c>
      <c r="E161" s="6">
        <v>28</v>
      </c>
      <c r="F161" s="6">
        <v>334</v>
      </c>
      <c r="G161" s="6">
        <v>40</v>
      </c>
      <c r="H161" s="6">
        <v>228</v>
      </c>
      <c r="I161" s="6">
        <v>94</v>
      </c>
      <c r="J161" s="6">
        <v>138</v>
      </c>
      <c r="K161" s="6">
        <v>176</v>
      </c>
      <c r="O161" s="54" t="s">
        <v>348</v>
      </c>
      <c r="P161" s="54"/>
      <c r="Q161" s="86">
        <v>13315</v>
      </c>
      <c r="R161" s="87">
        <v>377</v>
      </c>
      <c r="S161" s="87">
        <v>30</v>
      </c>
      <c r="T161" s="87">
        <v>347</v>
      </c>
      <c r="U161" s="87">
        <v>39</v>
      </c>
      <c r="V161" s="87">
        <v>241</v>
      </c>
      <c r="W161" s="87">
        <v>97</v>
      </c>
      <c r="X161" s="87">
        <v>152</v>
      </c>
      <c r="Y161" s="87">
        <v>192</v>
      </c>
    </row>
    <row r="162" spans="1:25" ht="12" customHeight="1" x14ac:dyDescent="0.2">
      <c r="B162" s="14" t="s">
        <v>349</v>
      </c>
      <c r="C162" s="7">
        <v>13317</v>
      </c>
      <c r="D162" s="6">
        <v>470</v>
      </c>
      <c r="E162" s="6">
        <v>56</v>
      </c>
      <c r="F162" s="6">
        <v>414</v>
      </c>
      <c r="G162" s="6">
        <v>41</v>
      </c>
      <c r="H162" s="6">
        <v>298</v>
      </c>
      <c r="I162" s="6">
        <v>131</v>
      </c>
      <c r="J162" s="6">
        <v>213</v>
      </c>
      <c r="K162" s="6">
        <v>276</v>
      </c>
      <c r="O162" s="54" t="s">
        <v>349</v>
      </c>
      <c r="P162" s="54"/>
      <c r="Q162" s="86">
        <v>13317</v>
      </c>
      <c r="R162" s="87">
        <v>481</v>
      </c>
      <c r="S162" s="87">
        <v>63</v>
      </c>
      <c r="T162" s="87">
        <v>418</v>
      </c>
      <c r="U162" s="87">
        <v>37</v>
      </c>
      <c r="V162" s="87">
        <v>307</v>
      </c>
      <c r="W162" s="87">
        <v>137</v>
      </c>
      <c r="X162" s="87">
        <v>214</v>
      </c>
      <c r="Y162" s="87">
        <v>230</v>
      </c>
    </row>
    <row r="163" spans="1:25" ht="12" customHeight="1" x14ac:dyDescent="0.2">
      <c r="B163" s="14" t="s">
        <v>350</v>
      </c>
      <c r="C163" s="7">
        <v>13319</v>
      </c>
      <c r="D163" s="6">
        <v>384</v>
      </c>
      <c r="E163" s="6">
        <v>13</v>
      </c>
      <c r="F163" s="6">
        <v>371</v>
      </c>
      <c r="G163" s="6">
        <v>65</v>
      </c>
      <c r="H163" s="6">
        <v>272</v>
      </c>
      <c r="I163" s="6">
        <v>47</v>
      </c>
      <c r="J163" s="6">
        <v>122</v>
      </c>
      <c r="K163" s="6">
        <v>224</v>
      </c>
      <c r="O163" s="54" t="s">
        <v>350</v>
      </c>
      <c r="P163" s="54"/>
      <c r="Q163" s="86">
        <v>13319</v>
      </c>
      <c r="R163" s="87">
        <v>380</v>
      </c>
      <c r="S163" s="87">
        <v>13</v>
      </c>
      <c r="T163" s="87">
        <v>367</v>
      </c>
      <c r="U163" s="87">
        <v>67</v>
      </c>
      <c r="V163" s="87">
        <v>261</v>
      </c>
      <c r="W163" s="87">
        <v>52</v>
      </c>
      <c r="X163" s="87">
        <v>124</v>
      </c>
      <c r="Y163" s="87">
        <v>200</v>
      </c>
    </row>
    <row r="164" spans="1:25" ht="12" customHeight="1" x14ac:dyDescent="0.2">
      <c r="B164" s="14" t="s">
        <v>351</v>
      </c>
      <c r="C164" s="7">
        <v>13321</v>
      </c>
      <c r="D164" s="6">
        <v>715</v>
      </c>
      <c r="E164" s="6">
        <v>69</v>
      </c>
      <c r="F164" s="6">
        <v>646</v>
      </c>
      <c r="G164" s="6">
        <v>119</v>
      </c>
      <c r="H164" s="6">
        <v>397</v>
      </c>
      <c r="I164" s="6">
        <v>199</v>
      </c>
      <c r="J164" s="6">
        <v>282</v>
      </c>
      <c r="K164" s="6">
        <v>362</v>
      </c>
      <c r="O164" s="54" t="s">
        <v>351</v>
      </c>
      <c r="P164" s="54"/>
      <c r="Q164" s="86">
        <v>13321</v>
      </c>
      <c r="R164" s="87">
        <v>725</v>
      </c>
      <c r="S164" s="87">
        <v>70</v>
      </c>
      <c r="T164" s="87">
        <v>655</v>
      </c>
      <c r="U164" s="87">
        <v>121</v>
      </c>
      <c r="V164" s="87">
        <v>403</v>
      </c>
      <c r="W164" s="87">
        <v>201</v>
      </c>
      <c r="X164" s="87">
        <v>299</v>
      </c>
      <c r="Y164" s="87">
        <v>363</v>
      </c>
    </row>
    <row r="165" spans="1:25" ht="13.95" customHeight="1" x14ac:dyDescent="0.2">
      <c r="A165" s="8"/>
      <c r="B165" s="8"/>
      <c r="C165" s="9"/>
      <c r="D165" s="10"/>
      <c r="E165" s="10"/>
      <c r="F165" s="10"/>
      <c r="G165" s="10"/>
      <c r="H165" s="10"/>
      <c r="I165" s="10"/>
      <c r="J165" s="10"/>
      <c r="K165" s="10"/>
      <c r="O165" s="45" t="s">
        <v>191</v>
      </c>
      <c r="P165" s="45"/>
      <c r="Q165" s="85">
        <v>13</v>
      </c>
      <c r="R165" s="85">
        <v>256314</v>
      </c>
      <c r="S165" s="84">
        <v>24346</v>
      </c>
      <c r="T165" s="84">
        <v>231968</v>
      </c>
      <c r="U165" s="84">
        <v>46318</v>
      </c>
      <c r="V165" s="84">
        <v>158291</v>
      </c>
      <c r="W165" s="84">
        <v>51705</v>
      </c>
      <c r="X165" s="84">
        <v>83754</v>
      </c>
      <c r="Y165" s="84">
        <v>142070</v>
      </c>
    </row>
    <row r="166" spans="1:25" ht="6" customHeight="1" x14ac:dyDescent="0.2">
      <c r="A166" s="11"/>
      <c r="B166" s="11"/>
      <c r="C166" s="12"/>
      <c r="D166" s="13"/>
      <c r="E166" s="13"/>
      <c r="F166" s="13"/>
      <c r="G166" s="13"/>
      <c r="H166" s="13"/>
      <c r="I166" s="13"/>
      <c r="J166" s="13"/>
      <c r="K166" s="13"/>
      <c r="O166" s="11"/>
      <c r="P166" s="11"/>
      <c r="Q166" s="12"/>
      <c r="R166" s="13"/>
      <c r="S166" s="13"/>
      <c r="T166" s="13"/>
      <c r="U166" s="13"/>
      <c r="V166" s="13"/>
      <c r="W166" s="13"/>
      <c r="X166" s="13"/>
      <c r="Y166" s="13"/>
    </row>
    <row r="167" spans="1:25" ht="37.049999999999997" customHeight="1" x14ac:dyDescent="0.2">
      <c r="A167" s="58" t="s">
        <v>352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O167" s="46" t="s">
        <v>370</v>
      </c>
      <c r="P167" s="46"/>
      <c r="Q167" s="46"/>
      <c r="R167" s="46"/>
      <c r="S167" s="46"/>
      <c r="T167" s="46"/>
      <c r="U167" s="46"/>
      <c r="V167" s="46"/>
      <c r="W167" s="46"/>
      <c r="X167" s="46"/>
      <c r="Y167" s="46"/>
    </row>
    <row r="168" spans="1:25" ht="31.95" customHeight="1" x14ac:dyDescent="0.2">
      <c r="A168" s="58" t="s">
        <v>353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O168" s="46" t="s">
        <v>353</v>
      </c>
      <c r="P168" s="46"/>
      <c r="Q168" s="46"/>
      <c r="R168" s="46"/>
      <c r="S168" s="46"/>
      <c r="T168" s="46"/>
      <c r="U168" s="46"/>
      <c r="V168" s="46"/>
      <c r="W168" s="46"/>
      <c r="X168" s="46"/>
      <c r="Y168" s="46"/>
    </row>
    <row r="169" spans="1:25" ht="15.6" x14ac:dyDescent="0.2">
      <c r="A169" s="39" t="s">
        <v>354</v>
      </c>
      <c r="B169" s="58" t="s">
        <v>355</v>
      </c>
      <c r="C169" s="58"/>
      <c r="D169" s="58"/>
      <c r="E169" s="58"/>
      <c r="F169" s="58"/>
      <c r="G169" s="58"/>
      <c r="H169" s="58"/>
      <c r="I169" s="58"/>
      <c r="J169" s="58"/>
      <c r="K169" s="58"/>
      <c r="O169" s="41" t="s">
        <v>354</v>
      </c>
      <c r="P169" s="46" t="s">
        <v>355</v>
      </c>
      <c r="Q169" s="46"/>
      <c r="R169" s="46"/>
      <c r="S169" s="46"/>
      <c r="T169" s="46"/>
      <c r="U169" s="46"/>
      <c r="V169" s="46"/>
      <c r="W169" s="46"/>
      <c r="X169" s="46"/>
      <c r="Y169" s="46"/>
    </row>
    <row r="170" spans="1:25" ht="15.6" x14ac:dyDescent="0.2">
      <c r="A170" s="56" t="s">
        <v>356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O170" s="47" t="s">
        <v>356</v>
      </c>
      <c r="P170" s="47"/>
      <c r="Q170" s="47"/>
      <c r="R170" s="47"/>
      <c r="S170" s="47"/>
      <c r="T170" s="47"/>
      <c r="U170" s="47"/>
      <c r="V170" s="47"/>
      <c r="W170" s="47"/>
      <c r="X170" s="47"/>
      <c r="Y170" s="47"/>
    </row>
    <row r="171" spans="1:25" ht="15.6" x14ac:dyDescent="0.3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ht="85.05" customHeight="1" x14ac:dyDescent="0.2">
      <c r="A172" s="78" t="s">
        <v>561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O172" s="48" t="s">
        <v>556</v>
      </c>
      <c r="P172" s="48"/>
      <c r="Q172" s="48"/>
      <c r="R172" s="48"/>
      <c r="S172" s="48"/>
      <c r="T172" s="48"/>
      <c r="U172" s="48"/>
      <c r="V172" s="48"/>
      <c r="W172" s="48"/>
      <c r="X172" s="48"/>
      <c r="Y172" s="48"/>
    </row>
    <row r="173" spans="1:25" ht="12" customHeight="1" x14ac:dyDescent="0.2"/>
    <row r="174" spans="1:25" ht="12" customHeight="1" x14ac:dyDescent="0.2">
      <c r="B174" s="2" t="s">
        <v>562</v>
      </c>
    </row>
    <row r="175" spans="1:25" ht="12" customHeight="1" x14ac:dyDescent="0.2"/>
    <row r="176" spans="1:25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</sheetData>
  <sortState ref="B6:K164">
    <sortCondition ref="B6:B164"/>
  </sortState>
  <mergeCells count="187">
    <mergeCell ref="A1:K1"/>
    <mergeCell ref="A2:K2"/>
    <mergeCell ref="A3:B4"/>
    <mergeCell ref="C3:C4"/>
    <mergeCell ref="D3:D4"/>
    <mergeCell ref="E3:F3"/>
    <mergeCell ref="G3:I3"/>
    <mergeCell ref="J3:J4"/>
    <mergeCell ref="K3:K4"/>
    <mergeCell ref="O6:P6"/>
    <mergeCell ref="O7:P7"/>
    <mergeCell ref="O8:P8"/>
    <mergeCell ref="O9:P9"/>
    <mergeCell ref="O10:P10"/>
    <mergeCell ref="A170:K170"/>
    <mergeCell ref="A172:K172"/>
    <mergeCell ref="A167:K167"/>
    <mergeCell ref="A168:K168"/>
    <mergeCell ref="B169:K169"/>
    <mergeCell ref="O17:P17"/>
    <mergeCell ref="O18:P18"/>
    <mergeCell ref="O19:P19"/>
    <mergeCell ref="O20:P20"/>
    <mergeCell ref="O21:P21"/>
    <mergeCell ref="O22:P22"/>
    <mergeCell ref="O11:P11"/>
    <mergeCell ref="O12:P12"/>
    <mergeCell ref="O13:P13"/>
    <mergeCell ref="O14:P14"/>
    <mergeCell ref="O15:P15"/>
    <mergeCell ref="O16:P16"/>
    <mergeCell ref="O29:P29"/>
    <mergeCell ref="O30:P30"/>
    <mergeCell ref="O31:P31"/>
    <mergeCell ref="O32:P32"/>
    <mergeCell ref="O33:P33"/>
    <mergeCell ref="O34:P34"/>
    <mergeCell ref="O23:P23"/>
    <mergeCell ref="O24:P24"/>
    <mergeCell ref="O25:P25"/>
    <mergeCell ref="O26:P26"/>
    <mergeCell ref="O27:P27"/>
    <mergeCell ref="O28:P28"/>
    <mergeCell ref="O41:P41"/>
    <mergeCell ref="O42:P42"/>
    <mergeCell ref="O43:P43"/>
    <mergeCell ref="O44:P44"/>
    <mergeCell ref="O45:P45"/>
    <mergeCell ref="O46:P46"/>
    <mergeCell ref="O35:P35"/>
    <mergeCell ref="O36:P36"/>
    <mergeCell ref="O37:P37"/>
    <mergeCell ref="O38:P38"/>
    <mergeCell ref="O39:P39"/>
    <mergeCell ref="O40:P40"/>
    <mergeCell ref="O53:P53"/>
    <mergeCell ref="O54:P54"/>
    <mergeCell ref="O55:P55"/>
    <mergeCell ref="O56:P56"/>
    <mergeCell ref="O57:P57"/>
    <mergeCell ref="O58:P58"/>
    <mergeCell ref="O47:P47"/>
    <mergeCell ref="O48:P48"/>
    <mergeCell ref="O49:P49"/>
    <mergeCell ref="O50:P50"/>
    <mergeCell ref="O51:P51"/>
    <mergeCell ref="O52:P52"/>
    <mergeCell ref="O65:P65"/>
    <mergeCell ref="O66:P66"/>
    <mergeCell ref="O67:P67"/>
    <mergeCell ref="O68:P68"/>
    <mergeCell ref="O69:P69"/>
    <mergeCell ref="O70:P70"/>
    <mergeCell ref="O59:P59"/>
    <mergeCell ref="O60:P60"/>
    <mergeCell ref="O61:P61"/>
    <mergeCell ref="O62:P62"/>
    <mergeCell ref="O63:P63"/>
    <mergeCell ref="O64:P64"/>
    <mergeCell ref="O77:P77"/>
    <mergeCell ref="O78:P78"/>
    <mergeCell ref="O79:P79"/>
    <mergeCell ref="O80:P80"/>
    <mergeCell ref="O81:P81"/>
    <mergeCell ref="O82:P82"/>
    <mergeCell ref="O71:P71"/>
    <mergeCell ref="O72:P72"/>
    <mergeCell ref="O73:P73"/>
    <mergeCell ref="O74:P74"/>
    <mergeCell ref="O75:P75"/>
    <mergeCell ref="O76:P76"/>
    <mergeCell ref="O89:P89"/>
    <mergeCell ref="O90:P90"/>
    <mergeCell ref="O91:P91"/>
    <mergeCell ref="O92:P92"/>
    <mergeCell ref="O93:P93"/>
    <mergeCell ref="O94:P94"/>
    <mergeCell ref="O83:P83"/>
    <mergeCell ref="O84:P84"/>
    <mergeCell ref="O85:P85"/>
    <mergeCell ref="O86:P86"/>
    <mergeCell ref="O87:P87"/>
    <mergeCell ref="O88:P88"/>
    <mergeCell ref="O101:P101"/>
    <mergeCell ref="O102:P102"/>
    <mergeCell ref="O103:P103"/>
    <mergeCell ref="O104:P104"/>
    <mergeCell ref="O105:P105"/>
    <mergeCell ref="O106:P106"/>
    <mergeCell ref="O95:P95"/>
    <mergeCell ref="O96:P96"/>
    <mergeCell ref="O97:P97"/>
    <mergeCell ref="O98:P98"/>
    <mergeCell ref="O99:P99"/>
    <mergeCell ref="O100:P100"/>
    <mergeCell ref="O113:P113"/>
    <mergeCell ref="O114:P114"/>
    <mergeCell ref="O115:P115"/>
    <mergeCell ref="O116:P116"/>
    <mergeCell ref="O117:P117"/>
    <mergeCell ref="O118:P118"/>
    <mergeCell ref="O107:P107"/>
    <mergeCell ref="O108:P108"/>
    <mergeCell ref="O109:P109"/>
    <mergeCell ref="O110:P110"/>
    <mergeCell ref="O111:P111"/>
    <mergeCell ref="O112:P112"/>
    <mergeCell ref="O125:P125"/>
    <mergeCell ref="O126:P126"/>
    <mergeCell ref="O127:P127"/>
    <mergeCell ref="O128:P128"/>
    <mergeCell ref="O129:P129"/>
    <mergeCell ref="O130:P130"/>
    <mergeCell ref="O119:P119"/>
    <mergeCell ref="O120:P120"/>
    <mergeCell ref="O121:P121"/>
    <mergeCell ref="O122:P122"/>
    <mergeCell ref="O123:P123"/>
    <mergeCell ref="O124:P124"/>
    <mergeCell ref="O137:P137"/>
    <mergeCell ref="O138:P138"/>
    <mergeCell ref="O139:P139"/>
    <mergeCell ref="O140:P140"/>
    <mergeCell ref="O141:P141"/>
    <mergeCell ref="O142:P142"/>
    <mergeCell ref="O131:P131"/>
    <mergeCell ref="O132:P132"/>
    <mergeCell ref="O133:P133"/>
    <mergeCell ref="O134:P134"/>
    <mergeCell ref="O135:P135"/>
    <mergeCell ref="O136:P136"/>
    <mergeCell ref="O149:P149"/>
    <mergeCell ref="O150:P150"/>
    <mergeCell ref="O151:P151"/>
    <mergeCell ref="O152:P152"/>
    <mergeCell ref="O153:P153"/>
    <mergeCell ref="O154:P154"/>
    <mergeCell ref="O143:P143"/>
    <mergeCell ref="O144:P144"/>
    <mergeCell ref="O145:P145"/>
    <mergeCell ref="O146:P146"/>
    <mergeCell ref="O147:P147"/>
    <mergeCell ref="O148:P148"/>
    <mergeCell ref="Y3:Y4"/>
    <mergeCell ref="O165:P165"/>
    <mergeCell ref="O168:Y168"/>
    <mergeCell ref="P169:Y169"/>
    <mergeCell ref="O170:Y170"/>
    <mergeCell ref="O172:Y172"/>
    <mergeCell ref="O2:Y2"/>
    <mergeCell ref="O3:P4"/>
    <mergeCell ref="Q3:Q4"/>
    <mergeCell ref="R3:R4"/>
    <mergeCell ref="S3:T3"/>
    <mergeCell ref="U3:W3"/>
    <mergeCell ref="X3:X4"/>
    <mergeCell ref="O161:P161"/>
    <mergeCell ref="O162:P162"/>
    <mergeCell ref="O163:P163"/>
    <mergeCell ref="O164:P164"/>
    <mergeCell ref="O167:Y167"/>
    <mergeCell ref="O155:P155"/>
    <mergeCell ref="O156:P156"/>
    <mergeCell ref="O157:P157"/>
    <mergeCell ref="O158:P158"/>
    <mergeCell ref="O159:P159"/>
    <mergeCell ref="O160:P160"/>
  </mergeCells>
  <pageMargins left="0.63" right="0.62" top="0.62" bottom="0.6" header="0.42" footer="0.4"/>
  <pageSetup orientation="portrait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workbookViewId="0">
      <selection activeCell="W8" sqref="W8"/>
    </sheetView>
  </sheetViews>
  <sheetFormatPr defaultColWidth="5.796875" defaultRowHeight="13.8" x14ac:dyDescent="0.25"/>
  <cols>
    <col min="1" max="1" width="2" style="19" customWidth="1"/>
    <col min="2" max="2" width="12.69921875" style="19" bestFit="1" customWidth="1"/>
    <col min="3" max="3" width="7.796875" style="19" bestFit="1" customWidth="1"/>
    <col min="4" max="4" width="11.796875" style="19" bestFit="1" customWidth="1"/>
    <col min="5" max="5" width="14.19921875" style="19" bestFit="1" customWidth="1"/>
    <col min="6" max="7" width="8.5" style="19" bestFit="1" customWidth="1"/>
    <col min="8" max="8" width="20.796875" style="19" bestFit="1" customWidth="1"/>
    <col min="9" max="9" width="8.5" style="19" bestFit="1" customWidth="1"/>
    <col min="10" max="10" width="15.296875" style="19" bestFit="1" customWidth="1"/>
    <col min="11" max="11" width="8.296875" style="19" bestFit="1" customWidth="1"/>
    <col min="12" max="12" width="8.5" style="19" bestFit="1" customWidth="1"/>
    <col min="13" max="14" width="9.796875" style="19" bestFit="1" customWidth="1"/>
    <col min="15" max="21" width="5.796875" style="19"/>
    <col min="22" max="22" width="11.19921875" style="19" bestFit="1" customWidth="1"/>
    <col min="23" max="23" width="11.796875" style="19" bestFit="1" customWidth="1"/>
    <col min="24" max="24" width="15.19921875" style="19" bestFit="1" customWidth="1"/>
    <col min="25" max="25" width="9" style="19" bestFit="1" customWidth="1"/>
    <col min="26" max="26" width="8.69921875" style="19" bestFit="1" customWidth="1"/>
    <col min="27" max="27" width="22.5" style="19" bestFit="1" customWidth="1"/>
    <col min="28" max="28" width="8.69921875" style="19" bestFit="1" customWidth="1"/>
    <col min="29" max="29" width="16.5" style="19" bestFit="1" customWidth="1"/>
    <col min="30" max="30" width="9" style="19" bestFit="1" customWidth="1"/>
    <col min="31" max="31" width="8.69921875" style="19" bestFit="1" customWidth="1"/>
    <col min="32" max="33" width="9.796875" style="19" bestFit="1" customWidth="1"/>
    <col min="34" max="16384" width="5.796875" style="19"/>
  </cols>
  <sheetData>
    <row r="1" spans="1:33" ht="15.6" x14ac:dyDescent="0.3">
      <c r="A1" s="73" t="s">
        <v>179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P1" s="29" t="s">
        <v>552</v>
      </c>
      <c r="T1" s="83" t="s">
        <v>574</v>
      </c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36" customHeight="1" x14ac:dyDescent="0.25">
      <c r="A2" s="74" t="s">
        <v>563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T2" s="70" t="s">
        <v>575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5" customHeight="1" x14ac:dyDescent="0.25">
      <c r="A3" s="75" t="s">
        <v>180</v>
      </c>
      <c r="B3" s="75"/>
      <c r="C3" s="75" t="s">
        <v>181</v>
      </c>
      <c r="D3" s="76" t="s">
        <v>182</v>
      </c>
      <c r="E3" s="77" t="s">
        <v>172</v>
      </c>
      <c r="F3" s="77"/>
      <c r="G3" s="77"/>
      <c r="H3" s="77" t="s">
        <v>357</v>
      </c>
      <c r="I3" s="77"/>
      <c r="J3" s="77" t="s">
        <v>174</v>
      </c>
      <c r="K3" s="77"/>
      <c r="L3" s="77"/>
      <c r="M3" s="77" t="s">
        <v>358</v>
      </c>
      <c r="N3" s="77"/>
      <c r="T3" s="63" t="s">
        <v>180</v>
      </c>
      <c r="U3" s="63"/>
      <c r="V3" s="63" t="s">
        <v>181</v>
      </c>
      <c r="W3" s="64" t="s">
        <v>182</v>
      </c>
      <c r="X3" s="65" t="s">
        <v>172</v>
      </c>
      <c r="Y3" s="65"/>
      <c r="Z3" s="65"/>
      <c r="AA3" s="65" t="s">
        <v>357</v>
      </c>
      <c r="AB3" s="65"/>
      <c r="AC3" s="65" t="s">
        <v>174</v>
      </c>
      <c r="AD3" s="65"/>
      <c r="AE3" s="65"/>
      <c r="AF3" s="65" t="s">
        <v>358</v>
      </c>
      <c r="AG3" s="65"/>
    </row>
    <row r="4" spans="1:33" ht="15" customHeight="1" x14ac:dyDescent="0.25">
      <c r="A4" s="75"/>
      <c r="B4" s="75"/>
      <c r="C4" s="75"/>
      <c r="D4" s="76"/>
      <c r="E4" s="20" t="s">
        <v>359</v>
      </c>
      <c r="F4" s="20" t="s">
        <v>360</v>
      </c>
      <c r="G4" s="20" t="s">
        <v>361</v>
      </c>
      <c r="H4" s="20" t="s">
        <v>362</v>
      </c>
      <c r="I4" s="20" t="s">
        <v>361</v>
      </c>
      <c r="J4" s="20" t="s">
        <v>363</v>
      </c>
      <c r="K4" s="20" t="s">
        <v>360</v>
      </c>
      <c r="L4" s="20" t="s">
        <v>361</v>
      </c>
      <c r="M4" s="20" t="s">
        <v>364</v>
      </c>
      <c r="N4" s="20" t="s">
        <v>365</v>
      </c>
      <c r="T4" s="63"/>
      <c r="U4" s="63"/>
      <c r="V4" s="63"/>
      <c r="W4" s="64"/>
      <c r="X4" s="32" t="s">
        <v>359</v>
      </c>
      <c r="Y4" s="32" t="s">
        <v>360</v>
      </c>
      <c r="Z4" s="32" t="s">
        <v>361</v>
      </c>
      <c r="AA4" s="32" t="s">
        <v>362</v>
      </c>
      <c r="AB4" s="32" t="s">
        <v>361</v>
      </c>
      <c r="AC4" s="32" t="s">
        <v>363</v>
      </c>
      <c r="AD4" s="32" t="s">
        <v>360</v>
      </c>
      <c r="AE4" s="32" t="s">
        <v>361</v>
      </c>
      <c r="AF4" s="32" t="s">
        <v>364</v>
      </c>
      <c r="AG4" s="32" t="s">
        <v>365</v>
      </c>
    </row>
    <row r="5" spans="1:33" ht="15" x14ac:dyDescent="0.25">
      <c r="B5" s="21" t="s">
        <v>191</v>
      </c>
      <c r="C5" s="80">
        <v>13</v>
      </c>
      <c r="D5" s="81">
        <v>1714145</v>
      </c>
      <c r="E5" s="81">
        <v>1117129</v>
      </c>
      <c r="F5" s="81">
        <v>48164</v>
      </c>
      <c r="G5" s="81">
        <v>18864</v>
      </c>
      <c r="H5" s="81">
        <v>115341</v>
      </c>
      <c r="I5" s="81">
        <v>66005</v>
      </c>
      <c r="J5" s="81">
        <v>285889</v>
      </c>
      <c r="K5" s="81">
        <v>4244</v>
      </c>
      <c r="L5" s="81">
        <v>58509</v>
      </c>
      <c r="M5" s="81">
        <v>504178</v>
      </c>
      <c r="N5" s="81">
        <v>661026</v>
      </c>
      <c r="P5" s="31">
        <f>(M5+N5)/D5*100</f>
        <v>67.975813014651621</v>
      </c>
      <c r="T5" s="33"/>
      <c r="U5" s="33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ht="13.05" customHeight="1" x14ac:dyDescent="0.25">
      <c r="B6" s="28" t="s">
        <v>192</v>
      </c>
      <c r="C6" s="82">
        <v>13001</v>
      </c>
      <c r="D6" s="81">
        <v>4050</v>
      </c>
      <c r="E6" s="81">
        <v>2465</v>
      </c>
      <c r="F6" s="81">
        <v>140</v>
      </c>
      <c r="G6" s="81">
        <v>35</v>
      </c>
      <c r="H6" s="81">
        <v>335</v>
      </c>
      <c r="I6" s="81">
        <v>160</v>
      </c>
      <c r="J6" s="81">
        <v>740</v>
      </c>
      <c r="K6" s="81">
        <v>20</v>
      </c>
      <c r="L6" s="81">
        <v>155</v>
      </c>
      <c r="M6" s="81">
        <v>1190</v>
      </c>
      <c r="N6" s="81">
        <v>1480</v>
      </c>
      <c r="P6" s="30">
        <f>E6+F6+G6</f>
        <v>2640</v>
      </c>
      <c r="T6" s="60" t="s">
        <v>192</v>
      </c>
      <c r="U6" s="60"/>
      <c r="V6" s="91">
        <v>13001</v>
      </c>
      <c r="W6" s="88">
        <v>4035</v>
      </c>
      <c r="X6" s="88">
        <v>2415</v>
      </c>
      <c r="Y6" s="91">
        <v>135</v>
      </c>
      <c r="Z6" s="91">
        <v>35</v>
      </c>
      <c r="AA6" s="91">
        <v>345</v>
      </c>
      <c r="AB6" s="91">
        <v>150</v>
      </c>
      <c r="AC6" s="91">
        <v>765</v>
      </c>
      <c r="AD6" s="91">
        <v>20</v>
      </c>
      <c r="AE6" s="91">
        <v>170</v>
      </c>
      <c r="AF6" s="88">
        <v>1160</v>
      </c>
      <c r="AG6" s="88">
        <v>1455</v>
      </c>
    </row>
    <row r="7" spans="1:33" ht="13.05" customHeight="1" x14ac:dyDescent="0.25">
      <c r="B7" s="28" t="s">
        <v>193</v>
      </c>
      <c r="C7" s="82">
        <v>13003</v>
      </c>
      <c r="D7" s="81">
        <v>1550</v>
      </c>
      <c r="E7" s="81">
        <v>860</v>
      </c>
      <c r="F7" s="81">
        <v>55</v>
      </c>
      <c r="G7" s="81">
        <v>25</v>
      </c>
      <c r="H7" s="81">
        <v>130</v>
      </c>
      <c r="I7" s="81">
        <v>75</v>
      </c>
      <c r="J7" s="81">
        <v>340</v>
      </c>
      <c r="K7" s="81">
        <v>5</v>
      </c>
      <c r="L7" s="81">
        <v>60</v>
      </c>
      <c r="M7" s="81">
        <v>440</v>
      </c>
      <c r="N7" s="81">
        <v>510</v>
      </c>
      <c r="T7" s="60" t="s">
        <v>193</v>
      </c>
      <c r="U7" s="60"/>
      <c r="V7" s="91">
        <v>13003</v>
      </c>
      <c r="W7" s="88">
        <v>1550</v>
      </c>
      <c r="X7" s="91">
        <v>835</v>
      </c>
      <c r="Y7" s="91">
        <v>55</v>
      </c>
      <c r="Z7" s="91">
        <v>25</v>
      </c>
      <c r="AA7" s="91">
        <v>140</v>
      </c>
      <c r="AB7" s="91">
        <v>75</v>
      </c>
      <c r="AC7" s="91">
        <v>345</v>
      </c>
      <c r="AD7" s="91">
        <v>5</v>
      </c>
      <c r="AE7" s="91">
        <v>70</v>
      </c>
      <c r="AF7" s="91">
        <v>430</v>
      </c>
      <c r="AG7" s="91">
        <v>495</v>
      </c>
    </row>
    <row r="8" spans="1:33" ht="13.05" customHeight="1" x14ac:dyDescent="0.25">
      <c r="B8" s="28" t="s">
        <v>194</v>
      </c>
      <c r="C8" s="82">
        <v>13005</v>
      </c>
      <c r="D8" s="81">
        <v>2305</v>
      </c>
      <c r="E8" s="81">
        <v>1325</v>
      </c>
      <c r="F8" s="81">
        <v>50</v>
      </c>
      <c r="G8" s="81">
        <v>30</v>
      </c>
      <c r="H8" s="81">
        <v>195</v>
      </c>
      <c r="I8" s="81">
        <v>130</v>
      </c>
      <c r="J8" s="81">
        <v>485</v>
      </c>
      <c r="K8" s="81">
        <v>10</v>
      </c>
      <c r="L8" s="81">
        <v>80</v>
      </c>
      <c r="M8" s="81">
        <v>635</v>
      </c>
      <c r="N8" s="81">
        <v>800</v>
      </c>
      <c r="T8" s="60" t="s">
        <v>194</v>
      </c>
      <c r="U8" s="60"/>
      <c r="V8" s="91">
        <v>13005</v>
      </c>
      <c r="W8" s="88">
        <v>2325</v>
      </c>
      <c r="X8" s="88">
        <v>1330</v>
      </c>
      <c r="Y8" s="91">
        <v>55</v>
      </c>
      <c r="Z8" s="91">
        <v>25</v>
      </c>
      <c r="AA8" s="91">
        <v>190</v>
      </c>
      <c r="AB8" s="91">
        <v>125</v>
      </c>
      <c r="AC8" s="91">
        <v>500</v>
      </c>
      <c r="AD8" s="91">
        <v>15</v>
      </c>
      <c r="AE8" s="91">
        <v>85</v>
      </c>
      <c r="AF8" s="91">
        <v>620</v>
      </c>
      <c r="AG8" s="91">
        <v>820</v>
      </c>
    </row>
    <row r="9" spans="1:33" ht="13.05" customHeight="1" x14ac:dyDescent="0.25">
      <c r="B9" s="28" t="s">
        <v>195</v>
      </c>
      <c r="C9" s="82">
        <v>13007</v>
      </c>
      <c r="D9" s="81">
        <v>785</v>
      </c>
      <c r="E9" s="81">
        <v>500</v>
      </c>
      <c r="F9" s="81">
        <v>15</v>
      </c>
      <c r="G9" s="81">
        <v>15</v>
      </c>
      <c r="H9" s="81">
        <v>60</v>
      </c>
      <c r="I9" s="81">
        <v>40</v>
      </c>
      <c r="J9" s="81">
        <v>130</v>
      </c>
      <c r="K9" s="81">
        <v>0</v>
      </c>
      <c r="L9" s="81">
        <v>25</v>
      </c>
      <c r="M9" s="81">
        <v>230</v>
      </c>
      <c r="N9" s="81">
        <v>290</v>
      </c>
      <c r="T9" s="60" t="s">
        <v>195</v>
      </c>
      <c r="U9" s="60"/>
      <c r="V9" s="91">
        <v>13007</v>
      </c>
      <c r="W9" s="91">
        <v>550</v>
      </c>
      <c r="X9" s="91">
        <v>335</v>
      </c>
      <c r="Y9" s="91">
        <v>10</v>
      </c>
      <c r="Z9" s="91">
        <v>10</v>
      </c>
      <c r="AA9" s="91">
        <v>40</v>
      </c>
      <c r="AB9" s="91">
        <v>30</v>
      </c>
      <c r="AC9" s="91">
        <v>105</v>
      </c>
      <c r="AD9" s="91">
        <v>0</v>
      </c>
      <c r="AE9" s="91">
        <v>20</v>
      </c>
      <c r="AF9" s="91">
        <v>145</v>
      </c>
      <c r="AG9" s="91">
        <v>200</v>
      </c>
    </row>
    <row r="10" spans="1:33" ht="13.05" customHeight="1" x14ac:dyDescent="0.25">
      <c r="B10" s="28" t="s">
        <v>196</v>
      </c>
      <c r="C10" s="82">
        <v>13009</v>
      </c>
      <c r="D10" s="81">
        <v>9165</v>
      </c>
      <c r="E10" s="81">
        <v>5595</v>
      </c>
      <c r="F10" s="81">
        <v>160</v>
      </c>
      <c r="G10" s="81">
        <v>100</v>
      </c>
      <c r="H10" s="81">
        <v>540</v>
      </c>
      <c r="I10" s="81">
        <v>365</v>
      </c>
      <c r="J10" s="81">
        <v>1980</v>
      </c>
      <c r="K10" s="81">
        <v>25</v>
      </c>
      <c r="L10" s="81">
        <v>400</v>
      </c>
      <c r="M10" s="81">
        <v>2405</v>
      </c>
      <c r="N10" s="81">
        <v>3300</v>
      </c>
      <c r="T10" s="60" t="s">
        <v>196</v>
      </c>
      <c r="U10" s="60"/>
      <c r="V10" s="91">
        <v>13009</v>
      </c>
      <c r="W10" s="88">
        <v>9115</v>
      </c>
      <c r="X10" s="88">
        <v>5495</v>
      </c>
      <c r="Y10" s="91">
        <v>170</v>
      </c>
      <c r="Z10" s="91">
        <v>100</v>
      </c>
      <c r="AA10" s="91">
        <v>550</v>
      </c>
      <c r="AB10" s="91">
        <v>380</v>
      </c>
      <c r="AC10" s="88">
        <v>1980</v>
      </c>
      <c r="AD10" s="91">
        <v>30</v>
      </c>
      <c r="AE10" s="91">
        <v>410</v>
      </c>
      <c r="AF10" s="88">
        <v>2375</v>
      </c>
      <c r="AG10" s="88">
        <v>3265</v>
      </c>
    </row>
    <row r="11" spans="1:33" ht="13.05" customHeight="1" x14ac:dyDescent="0.25">
      <c r="B11" s="28" t="s">
        <v>197</v>
      </c>
      <c r="C11" s="82">
        <v>13011</v>
      </c>
      <c r="D11" s="81">
        <v>3875</v>
      </c>
      <c r="E11" s="81">
        <v>2565</v>
      </c>
      <c r="F11" s="81">
        <v>80</v>
      </c>
      <c r="G11" s="81">
        <v>40</v>
      </c>
      <c r="H11" s="81">
        <v>220</v>
      </c>
      <c r="I11" s="81">
        <v>130</v>
      </c>
      <c r="J11" s="81">
        <v>690</v>
      </c>
      <c r="K11" s="81">
        <v>10</v>
      </c>
      <c r="L11" s="81">
        <v>140</v>
      </c>
      <c r="M11" s="81">
        <v>1160</v>
      </c>
      <c r="N11" s="81">
        <v>1420</v>
      </c>
      <c r="T11" s="60" t="s">
        <v>197</v>
      </c>
      <c r="U11" s="60"/>
      <c r="V11" s="91">
        <v>13011</v>
      </c>
      <c r="W11" s="88">
        <v>3690</v>
      </c>
      <c r="X11" s="88">
        <v>2400</v>
      </c>
      <c r="Y11" s="91">
        <v>90</v>
      </c>
      <c r="Z11" s="91">
        <v>45</v>
      </c>
      <c r="AA11" s="91">
        <v>200</v>
      </c>
      <c r="AB11" s="91">
        <v>125</v>
      </c>
      <c r="AC11" s="91">
        <v>670</v>
      </c>
      <c r="AD11" s="91">
        <v>15</v>
      </c>
      <c r="AE11" s="91">
        <v>145</v>
      </c>
      <c r="AF11" s="88">
        <v>1095</v>
      </c>
      <c r="AG11" s="88">
        <v>1325</v>
      </c>
    </row>
    <row r="12" spans="1:33" ht="13.05" customHeight="1" x14ac:dyDescent="0.25">
      <c r="B12" s="28" t="s">
        <v>198</v>
      </c>
      <c r="C12" s="82">
        <v>13013</v>
      </c>
      <c r="D12" s="81">
        <v>12885</v>
      </c>
      <c r="E12" s="81">
        <v>7960</v>
      </c>
      <c r="F12" s="81">
        <v>290</v>
      </c>
      <c r="G12" s="81">
        <v>140</v>
      </c>
      <c r="H12" s="81">
        <v>875</v>
      </c>
      <c r="I12" s="81">
        <v>500</v>
      </c>
      <c r="J12" s="81">
        <v>2490</v>
      </c>
      <c r="K12" s="81">
        <v>45</v>
      </c>
      <c r="L12" s="81">
        <v>585</v>
      </c>
      <c r="M12" s="81">
        <v>3525</v>
      </c>
      <c r="N12" s="81">
        <v>4645</v>
      </c>
      <c r="T12" s="60" t="s">
        <v>198</v>
      </c>
      <c r="U12" s="60"/>
      <c r="V12" s="91">
        <v>13013</v>
      </c>
      <c r="W12" s="88">
        <v>12465</v>
      </c>
      <c r="X12" s="88">
        <v>7640</v>
      </c>
      <c r="Y12" s="91">
        <v>285</v>
      </c>
      <c r="Z12" s="91">
        <v>125</v>
      </c>
      <c r="AA12" s="91">
        <v>845</v>
      </c>
      <c r="AB12" s="91">
        <v>510</v>
      </c>
      <c r="AC12" s="88">
        <v>2435</v>
      </c>
      <c r="AD12" s="91">
        <v>45</v>
      </c>
      <c r="AE12" s="91">
        <v>580</v>
      </c>
      <c r="AF12" s="88">
        <v>3365</v>
      </c>
      <c r="AG12" s="88">
        <v>4475</v>
      </c>
    </row>
    <row r="13" spans="1:33" ht="13.05" customHeight="1" x14ac:dyDescent="0.25">
      <c r="B13" s="28" t="s">
        <v>199</v>
      </c>
      <c r="C13" s="82">
        <v>13015</v>
      </c>
      <c r="D13" s="81">
        <v>19220</v>
      </c>
      <c r="E13" s="81">
        <v>12195</v>
      </c>
      <c r="F13" s="81">
        <v>450</v>
      </c>
      <c r="G13" s="81">
        <v>170</v>
      </c>
      <c r="H13" s="81">
        <v>1335</v>
      </c>
      <c r="I13" s="81">
        <v>680</v>
      </c>
      <c r="J13" s="81">
        <v>3660</v>
      </c>
      <c r="K13" s="81">
        <v>35</v>
      </c>
      <c r="L13" s="81">
        <v>695</v>
      </c>
      <c r="M13" s="81">
        <v>5520</v>
      </c>
      <c r="N13" s="81">
        <v>7105</v>
      </c>
      <c r="T13" s="60" t="s">
        <v>199</v>
      </c>
      <c r="U13" s="60"/>
      <c r="V13" s="91">
        <v>13015</v>
      </c>
      <c r="W13" s="88">
        <v>18790</v>
      </c>
      <c r="X13" s="88">
        <v>11785</v>
      </c>
      <c r="Y13" s="91">
        <v>450</v>
      </c>
      <c r="Z13" s="91">
        <v>170</v>
      </c>
      <c r="AA13" s="88">
        <v>1320</v>
      </c>
      <c r="AB13" s="91">
        <v>665</v>
      </c>
      <c r="AC13" s="88">
        <v>3620</v>
      </c>
      <c r="AD13" s="91">
        <v>40</v>
      </c>
      <c r="AE13" s="91">
        <v>740</v>
      </c>
      <c r="AF13" s="88">
        <v>5345</v>
      </c>
      <c r="AG13" s="88">
        <v>6830</v>
      </c>
    </row>
    <row r="14" spans="1:33" ht="13.05" customHeight="1" x14ac:dyDescent="0.25">
      <c r="B14" s="28" t="s">
        <v>200</v>
      </c>
      <c r="C14" s="82">
        <v>13017</v>
      </c>
      <c r="D14" s="81">
        <v>3960</v>
      </c>
      <c r="E14" s="81">
        <v>2300</v>
      </c>
      <c r="F14" s="81">
        <v>80</v>
      </c>
      <c r="G14" s="81">
        <v>45</v>
      </c>
      <c r="H14" s="81">
        <v>300</v>
      </c>
      <c r="I14" s="81">
        <v>170</v>
      </c>
      <c r="J14" s="81">
        <v>895</v>
      </c>
      <c r="K14" s="81">
        <v>20</v>
      </c>
      <c r="L14" s="81">
        <v>150</v>
      </c>
      <c r="M14" s="81">
        <v>995</v>
      </c>
      <c r="N14" s="81">
        <v>1420</v>
      </c>
      <c r="T14" s="60" t="s">
        <v>200</v>
      </c>
      <c r="U14" s="60"/>
      <c r="V14" s="91">
        <v>13017</v>
      </c>
      <c r="W14" s="88">
        <v>4065</v>
      </c>
      <c r="X14" s="88">
        <v>2360</v>
      </c>
      <c r="Y14" s="91">
        <v>85</v>
      </c>
      <c r="Z14" s="91">
        <v>45</v>
      </c>
      <c r="AA14" s="91">
        <v>310</v>
      </c>
      <c r="AB14" s="91">
        <v>165</v>
      </c>
      <c r="AC14" s="91">
        <v>920</v>
      </c>
      <c r="AD14" s="91">
        <v>20</v>
      </c>
      <c r="AE14" s="91">
        <v>160</v>
      </c>
      <c r="AF14" s="88">
        <v>1015</v>
      </c>
      <c r="AG14" s="88">
        <v>1465</v>
      </c>
    </row>
    <row r="15" spans="1:33" ht="13.05" customHeight="1" x14ac:dyDescent="0.25">
      <c r="B15" s="28" t="s">
        <v>201</v>
      </c>
      <c r="C15" s="82">
        <v>13019</v>
      </c>
      <c r="D15" s="81">
        <v>4105</v>
      </c>
      <c r="E15" s="81">
        <v>2495</v>
      </c>
      <c r="F15" s="81">
        <v>85</v>
      </c>
      <c r="G15" s="81">
        <v>50</v>
      </c>
      <c r="H15" s="81">
        <v>315</v>
      </c>
      <c r="I15" s="81">
        <v>140</v>
      </c>
      <c r="J15" s="81">
        <v>855</v>
      </c>
      <c r="K15" s="81">
        <v>15</v>
      </c>
      <c r="L15" s="81">
        <v>150</v>
      </c>
      <c r="M15" s="81">
        <v>1185</v>
      </c>
      <c r="N15" s="81">
        <v>1475</v>
      </c>
      <c r="T15" s="60" t="s">
        <v>201</v>
      </c>
      <c r="U15" s="60"/>
      <c r="V15" s="91">
        <v>13019</v>
      </c>
      <c r="W15" s="88">
        <v>3895</v>
      </c>
      <c r="X15" s="88">
        <v>2370</v>
      </c>
      <c r="Y15" s="91">
        <v>90</v>
      </c>
      <c r="Z15" s="91">
        <v>50</v>
      </c>
      <c r="AA15" s="91">
        <v>310</v>
      </c>
      <c r="AB15" s="91">
        <v>135</v>
      </c>
      <c r="AC15" s="91">
        <v>795</v>
      </c>
      <c r="AD15" s="91">
        <v>10</v>
      </c>
      <c r="AE15" s="91">
        <v>135</v>
      </c>
      <c r="AF15" s="88">
        <v>1110</v>
      </c>
      <c r="AG15" s="88">
        <v>1415</v>
      </c>
    </row>
    <row r="16" spans="1:33" ht="13.05" customHeight="1" x14ac:dyDescent="0.25">
      <c r="B16" s="28" t="s">
        <v>202</v>
      </c>
      <c r="C16" s="82">
        <v>13021</v>
      </c>
      <c r="D16" s="81">
        <v>32375</v>
      </c>
      <c r="E16" s="81">
        <v>19330</v>
      </c>
      <c r="F16" s="81">
        <v>735</v>
      </c>
      <c r="G16" s="81">
        <v>415</v>
      </c>
      <c r="H16" s="81">
        <v>2275</v>
      </c>
      <c r="I16" s="81">
        <v>1530</v>
      </c>
      <c r="J16" s="81">
        <v>6740</v>
      </c>
      <c r="K16" s="81">
        <v>90</v>
      </c>
      <c r="L16" s="81">
        <v>1260</v>
      </c>
      <c r="M16" s="81">
        <v>8220</v>
      </c>
      <c r="N16" s="81">
        <v>12210</v>
      </c>
      <c r="T16" s="60" t="s">
        <v>202</v>
      </c>
      <c r="U16" s="60"/>
      <c r="V16" s="91">
        <v>13021</v>
      </c>
      <c r="W16" s="88">
        <v>32025</v>
      </c>
      <c r="X16" s="88">
        <v>18840</v>
      </c>
      <c r="Y16" s="91">
        <v>735</v>
      </c>
      <c r="Z16" s="91">
        <v>410</v>
      </c>
      <c r="AA16" s="88">
        <v>2365</v>
      </c>
      <c r="AB16" s="88">
        <v>1535</v>
      </c>
      <c r="AC16" s="88">
        <v>6715</v>
      </c>
      <c r="AD16" s="91">
        <v>95</v>
      </c>
      <c r="AE16" s="88">
        <v>1330</v>
      </c>
      <c r="AF16" s="88">
        <v>7930</v>
      </c>
      <c r="AG16" s="88">
        <v>11990</v>
      </c>
    </row>
    <row r="17" spans="2:33" ht="13.05" customHeight="1" x14ac:dyDescent="0.25">
      <c r="B17" s="28" t="s">
        <v>203</v>
      </c>
      <c r="C17" s="82">
        <v>13023</v>
      </c>
      <c r="D17" s="81">
        <v>2695</v>
      </c>
      <c r="E17" s="81">
        <v>1660</v>
      </c>
      <c r="F17" s="81">
        <v>60</v>
      </c>
      <c r="G17" s="81">
        <v>30</v>
      </c>
      <c r="H17" s="81">
        <v>200</v>
      </c>
      <c r="I17" s="81">
        <v>125</v>
      </c>
      <c r="J17" s="81">
        <v>520</v>
      </c>
      <c r="K17" s="81">
        <v>10</v>
      </c>
      <c r="L17" s="81">
        <v>90</v>
      </c>
      <c r="M17" s="81">
        <v>755</v>
      </c>
      <c r="N17" s="81">
        <v>1030</v>
      </c>
      <c r="T17" s="60" t="s">
        <v>203</v>
      </c>
      <c r="U17" s="60"/>
      <c r="V17" s="91">
        <v>13023</v>
      </c>
      <c r="W17" s="88">
        <v>2675</v>
      </c>
      <c r="X17" s="88">
        <v>1635</v>
      </c>
      <c r="Y17" s="91">
        <v>65</v>
      </c>
      <c r="Z17" s="91">
        <v>30</v>
      </c>
      <c r="AA17" s="91">
        <v>210</v>
      </c>
      <c r="AB17" s="91">
        <v>120</v>
      </c>
      <c r="AC17" s="91">
        <v>510</v>
      </c>
      <c r="AD17" s="91">
        <v>15</v>
      </c>
      <c r="AE17" s="91">
        <v>90</v>
      </c>
      <c r="AF17" s="91">
        <v>715</v>
      </c>
      <c r="AG17" s="88">
        <v>1020</v>
      </c>
    </row>
    <row r="18" spans="2:33" ht="13.05" customHeight="1" x14ac:dyDescent="0.25">
      <c r="B18" s="28" t="s">
        <v>204</v>
      </c>
      <c r="C18" s="82">
        <v>13025</v>
      </c>
      <c r="D18" s="81">
        <v>3580</v>
      </c>
      <c r="E18" s="81">
        <v>1965</v>
      </c>
      <c r="F18" s="81">
        <v>95</v>
      </c>
      <c r="G18" s="81">
        <v>35</v>
      </c>
      <c r="H18" s="81">
        <v>290</v>
      </c>
      <c r="I18" s="81">
        <v>155</v>
      </c>
      <c r="J18" s="81">
        <v>835</v>
      </c>
      <c r="K18" s="81">
        <v>25</v>
      </c>
      <c r="L18" s="81">
        <v>180</v>
      </c>
      <c r="M18" s="81">
        <v>970</v>
      </c>
      <c r="N18" s="81">
        <v>1135</v>
      </c>
      <c r="T18" s="60" t="s">
        <v>204</v>
      </c>
      <c r="U18" s="60"/>
      <c r="V18" s="91">
        <v>13025</v>
      </c>
      <c r="W18" s="88">
        <v>3650</v>
      </c>
      <c r="X18" s="88">
        <v>1920</v>
      </c>
      <c r="Y18" s="91">
        <v>100</v>
      </c>
      <c r="Z18" s="91">
        <v>45</v>
      </c>
      <c r="AA18" s="91">
        <v>320</v>
      </c>
      <c r="AB18" s="91">
        <v>170</v>
      </c>
      <c r="AC18" s="91">
        <v>890</v>
      </c>
      <c r="AD18" s="91">
        <v>20</v>
      </c>
      <c r="AE18" s="91">
        <v>185</v>
      </c>
      <c r="AF18" s="91">
        <v>945</v>
      </c>
      <c r="AG18" s="88">
        <v>1150</v>
      </c>
    </row>
    <row r="19" spans="2:33" ht="13.05" customHeight="1" x14ac:dyDescent="0.25">
      <c r="B19" s="28" t="s">
        <v>205</v>
      </c>
      <c r="C19" s="82">
        <v>13027</v>
      </c>
      <c r="D19" s="81">
        <v>3810</v>
      </c>
      <c r="E19" s="81">
        <v>2400</v>
      </c>
      <c r="F19" s="81">
        <v>65</v>
      </c>
      <c r="G19" s="81">
        <v>35</v>
      </c>
      <c r="H19" s="81">
        <v>320</v>
      </c>
      <c r="I19" s="81">
        <v>130</v>
      </c>
      <c r="J19" s="81">
        <v>730</v>
      </c>
      <c r="K19" s="81">
        <v>10</v>
      </c>
      <c r="L19" s="81">
        <v>120</v>
      </c>
      <c r="M19" s="81">
        <v>1075</v>
      </c>
      <c r="N19" s="81">
        <v>1490</v>
      </c>
      <c r="T19" s="60" t="s">
        <v>205</v>
      </c>
      <c r="U19" s="60"/>
      <c r="V19" s="91">
        <v>13027</v>
      </c>
      <c r="W19" s="88">
        <v>4005</v>
      </c>
      <c r="X19" s="88">
        <v>2515</v>
      </c>
      <c r="Y19" s="91">
        <v>70</v>
      </c>
      <c r="Z19" s="91">
        <v>35</v>
      </c>
      <c r="AA19" s="91">
        <v>360</v>
      </c>
      <c r="AB19" s="91">
        <v>140</v>
      </c>
      <c r="AC19" s="91">
        <v>755</v>
      </c>
      <c r="AD19" s="91">
        <v>10</v>
      </c>
      <c r="AE19" s="91">
        <v>120</v>
      </c>
      <c r="AF19" s="88">
        <v>1105</v>
      </c>
      <c r="AG19" s="88">
        <v>1540</v>
      </c>
    </row>
    <row r="20" spans="2:33" ht="13.05" customHeight="1" x14ac:dyDescent="0.25">
      <c r="B20" s="28" t="s">
        <v>206</v>
      </c>
      <c r="C20" s="82">
        <v>13029</v>
      </c>
      <c r="D20" s="81">
        <v>5395</v>
      </c>
      <c r="E20" s="81">
        <v>3385</v>
      </c>
      <c r="F20" s="81">
        <v>170</v>
      </c>
      <c r="G20" s="81">
        <v>65</v>
      </c>
      <c r="H20" s="81">
        <v>415</v>
      </c>
      <c r="I20" s="81">
        <v>280</v>
      </c>
      <c r="J20" s="81">
        <v>860</v>
      </c>
      <c r="K20" s="81">
        <v>20</v>
      </c>
      <c r="L20" s="81">
        <v>200</v>
      </c>
      <c r="M20" s="81">
        <v>1620</v>
      </c>
      <c r="N20" s="81">
        <v>1915</v>
      </c>
      <c r="T20" s="60" t="s">
        <v>206</v>
      </c>
      <c r="U20" s="60"/>
      <c r="V20" s="91">
        <v>13029</v>
      </c>
      <c r="W20" s="88">
        <v>5165</v>
      </c>
      <c r="X20" s="88">
        <v>3245</v>
      </c>
      <c r="Y20" s="91">
        <v>160</v>
      </c>
      <c r="Z20" s="91">
        <v>55</v>
      </c>
      <c r="AA20" s="91">
        <v>415</v>
      </c>
      <c r="AB20" s="91">
        <v>275</v>
      </c>
      <c r="AC20" s="91">
        <v>805</v>
      </c>
      <c r="AD20" s="91">
        <v>15</v>
      </c>
      <c r="AE20" s="91">
        <v>195</v>
      </c>
      <c r="AF20" s="88">
        <v>1565</v>
      </c>
      <c r="AG20" s="88">
        <v>1825</v>
      </c>
    </row>
    <row r="21" spans="2:33" ht="13.05" customHeight="1" x14ac:dyDescent="0.25">
      <c r="B21" s="28" t="s">
        <v>207</v>
      </c>
      <c r="C21" s="82">
        <v>13031</v>
      </c>
      <c r="D21" s="81">
        <v>10370</v>
      </c>
      <c r="E21" s="81">
        <v>6675</v>
      </c>
      <c r="F21" s="81">
        <v>265</v>
      </c>
      <c r="G21" s="81">
        <v>140</v>
      </c>
      <c r="H21" s="81">
        <v>740</v>
      </c>
      <c r="I21" s="81">
        <v>420</v>
      </c>
      <c r="J21" s="81">
        <v>1770</v>
      </c>
      <c r="K21" s="81">
        <v>35</v>
      </c>
      <c r="L21" s="81">
        <v>325</v>
      </c>
      <c r="M21" s="81">
        <v>3115</v>
      </c>
      <c r="N21" s="81">
        <v>3885</v>
      </c>
      <c r="T21" s="60" t="s">
        <v>207</v>
      </c>
      <c r="U21" s="60"/>
      <c r="V21" s="91">
        <v>13031</v>
      </c>
      <c r="W21" s="88">
        <v>10260</v>
      </c>
      <c r="X21" s="88">
        <v>6480</v>
      </c>
      <c r="Y21" s="91">
        <v>270</v>
      </c>
      <c r="Z21" s="91">
        <v>130</v>
      </c>
      <c r="AA21" s="91">
        <v>750</v>
      </c>
      <c r="AB21" s="91">
        <v>440</v>
      </c>
      <c r="AC21" s="88">
        <v>1775</v>
      </c>
      <c r="AD21" s="91">
        <v>40</v>
      </c>
      <c r="AE21" s="91">
        <v>375</v>
      </c>
      <c r="AF21" s="88">
        <v>3025</v>
      </c>
      <c r="AG21" s="88">
        <v>3760</v>
      </c>
    </row>
    <row r="22" spans="2:33" ht="13.05" customHeight="1" x14ac:dyDescent="0.25">
      <c r="B22" s="28" t="s">
        <v>208</v>
      </c>
      <c r="C22" s="82">
        <v>13033</v>
      </c>
      <c r="D22" s="81">
        <v>4930</v>
      </c>
      <c r="E22" s="81">
        <v>2945</v>
      </c>
      <c r="F22" s="81">
        <v>125</v>
      </c>
      <c r="G22" s="81">
        <v>65</v>
      </c>
      <c r="H22" s="81">
        <v>385</v>
      </c>
      <c r="I22" s="81">
        <v>250</v>
      </c>
      <c r="J22" s="81">
        <v>970</v>
      </c>
      <c r="K22" s="81">
        <v>25</v>
      </c>
      <c r="L22" s="81">
        <v>165</v>
      </c>
      <c r="M22" s="81">
        <v>1310</v>
      </c>
      <c r="N22" s="81">
        <v>1770</v>
      </c>
      <c r="T22" s="60" t="s">
        <v>208</v>
      </c>
      <c r="U22" s="60"/>
      <c r="V22" s="91">
        <v>13033</v>
      </c>
      <c r="W22" s="88">
        <v>4995</v>
      </c>
      <c r="X22" s="88">
        <v>2955</v>
      </c>
      <c r="Y22" s="91">
        <v>125</v>
      </c>
      <c r="Z22" s="91">
        <v>65</v>
      </c>
      <c r="AA22" s="91">
        <v>375</v>
      </c>
      <c r="AB22" s="91">
        <v>250</v>
      </c>
      <c r="AC22" s="88">
        <v>1000</v>
      </c>
      <c r="AD22" s="91">
        <v>35</v>
      </c>
      <c r="AE22" s="91">
        <v>190</v>
      </c>
      <c r="AF22" s="88">
        <v>1315</v>
      </c>
      <c r="AG22" s="88">
        <v>1755</v>
      </c>
    </row>
    <row r="23" spans="2:33" ht="13.05" customHeight="1" x14ac:dyDescent="0.25">
      <c r="B23" s="28" t="s">
        <v>209</v>
      </c>
      <c r="C23" s="82">
        <v>13035</v>
      </c>
      <c r="D23" s="81">
        <v>5130</v>
      </c>
      <c r="E23" s="81">
        <v>3220</v>
      </c>
      <c r="F23" s="81">
        <v>120</v>
      </c>
      <c r="G23" s="81">
        <v>45</v>
      </c>
      <c r="H23" s="81">
        <v>325</v>
      </c>
      <c r="I23" s="81">
        <v>200</v>
      </c>
      <c r="J23" s="81">
        <v>995</v>
      </c>
      <c r="K23" s="81">
        <v>25</v>
      </c>
      <c r="L23" s="81">
        <v>200</v>
      </c>
      <c r="M23" s="81">
        <v>1450</v>
      </c>
      <c r="N23" s="81">
        <v>1840</v>
      </c>
      <c r="T23" s="60" t="s">
        <v>209</v>
      </c>
      <c r="U23" s="60"/>
      <c r="V23" s="91">
        <v>13035</v>
      </c>
      <c r="W23" s="88">
        <v>4870</v>
      </c>
      <c r="X23" s="88">
        <v>3040</v>
      </c>
      <c r="Y23" s="91">
        <v>115</v>
      </c>
      <c r="Z23" s="91">
        <v>40</v>
      </c>
      <c r="AA23" s="91">
        <v>310</v>
      </c>
      <c r="AB23" s="91">
        <v>190</v>
      </c>
      <c r="AC23" s="91">
        <v>950</v>
      </c>
      <c r="AD23" s="91">
        <v>20</v>
      </c>
      <c r="AE23" s="91">
        <v>205</v>
      </c>
      <c r="AF23" s="88">
        <v>1355</v>
      </c>
      <c r="AG23" s="88">
        <v>1730</v>
      </c>
    </row>
    <row r="24" spans="2:33" ht="13.05" customHeight="1" x14ac:dyDescent="0.25">
      <c r="B24" s="28" t="s">
        <v>210</v>
      </c>
      <c r="C24" s="82">
        <v>13037</v>
      </c>
      <c r="D24" s="81">
        <v>1240</v>
      </c>
      <c r="E24" s="81">
        <v>780</v>
      </c>
      <c r="F24" s="81">
        <v>25</v>
      </c>
      <c r="G24" s="81">
        <v>15</v>
      </c>
      <c r="H24" s="81">
        <v>105</v>
      </c>
      <c r="I24" s="81">
        <v>30</v>
      </c>
      <c r="J24" s="81">
        <v>255</v>
      </c>
      <c r="K24" s="81">
        <v>5</v>
      </c>
      <c r="L24" s="81">
        <v>25</v>
      </c>
      <c r="M24" s="81">
        <v>325</v>
      </c>
      <c r="N24" s="81">
        <v>465</v>
      </c>
      <c r="T24" s="60" t="s">
        <v>210</v>
      </c>
      <c r="U24" s="60"/>
      <c r="V24" s="91">
        <v>13037</v>
      </c>
      <c r="W24" s="88">
        <v>1415</v>
      </c>
      <c r="X24" s="91">
        <v>890</v>
      </c>
      <c r="Y24" s="91">
        <v>30</v>
      </c>
      <c r="Z24" s="91">
        <v>15</v>
      </c>
      <c r="AA24" s="91">
        <v>120</v>
      </c>
      <c r="AB24" s="91">
        <v>45</v>
      </c>
      <c r="AC24" s="91">
        <v>275</v>
      </c>
      <c r="AD24" s="91">
        <v>5</v>
      </c>
      <c r="AE24" s="91">
        <v>35</v>
      </c>
      <c r="AF24" s="91">
        <v>380</v>
      </c>
      <c r="AG24" s="91">
        <v>535</v>
      </c>
    </row>
    <row r="25" spans="2:33" ht="13.05" customHeight="1" x14ac:dyDescent="0.25">
      <c r="B25" s="28" t="s">
        <v>211</v>
      </c>
      <c r="C25" s="82">
        <v>13039</v>
      </c>
      <c r="D25" s="81">
        <v>8450</v>
      </c>
      <c r="E25" s="81">
        <v>5490</v>
      </c>
      <c r="F25" s="81">
        <v>255</v>
      </c>
      <c r="G25" s="81">
        <v>75</v>
      </c>
      <c r="H25" s="81">
        <v>530</v>
      </c>
      <c r="I25" s="81">
        <v>305</v>
      </c>
      <c r="J25" s="81">
        <v>1445</v>
      </c>
      <c r="K25" s="81">
        <v>30</v>
      </c>
      <c r="L25" s="81">
        <v>320</v>
      </c>
      <c r="M25" s="81">
        <v>2645</v>
      </c>
      <c r="N25" s="81">
        <v>2990</v>
      </c>
      <c r="T25" s="60" t="s">
        <v>211</v>
      </c>
      <c r="U25" s="60"/>
      <c r="V25" s="91">
        <v>13039</v>
      </c>
      <c r="W25" s="88">
        <v>8090</v>
      </c>
      <c r="X25" s="88">
        <v>5165</v>
      </c>
      <c r="Y25" s="91">
        <v>255</v>
      </c>
      <c r="Z25" s="91">
        <v>75</v>
      </c>
      <c r="AA25" s="91">
        <v>525</v>
      </c>
      <c r="AB25" s="91">
        <v>290</v>
      </c>
      <c r="AC25" s="88">
        <v>1410</v>
      </c>
      <c r="AD25" s="91">
        <v>30</v>
      </c>
      <c r="AE25" s="91">
        <v>340</v>
      </c>
      <c r="AF25" s="88">
        <v>2510</v>
      </c>
      <c r="AG25" s="88">
        <v>2820</v>
      </c>
    </row>
    <row r="26" spans="2:33" ht="13.05" customHeight="1" x14ac:dyDescent="0.25">
      <c r="B26" s="28" t="s">
        <v>212</v>
      </c>
      <c r="C26" s="82">
        <v>13043</v>
      </c>
      <c r="D26" s="81">
        <v>2470</v>
      </c>
      <c r="E26" s="81">
        <v>1535</v>
      </c>
      <c r="F26" s="81">
        <v>45</v>
      </c>
      <c r="G26" s="81">
        <v>30</v>
      </c>
      <c r="H26" s="81">
        <v>180</v>
      </c>
      <c r="I26" s="81">
        <v>120</v>
      </c>
      <c r="J26" s="81">
        <v>465</v>
      </c>
      <c r="K26" s="81">
        <v>10</v>
      </c>
      <c r="L26" s="81">
        <v>85</v>
      </c>
      <c r="M26" s="81">
        <v>700</v>
      </c>
      <c r="N26" s="81">
        <v>880</v>
      </c>
      <c r="T26" s="60" t="s">
        <v>212</v>
      </c>
      <c r="U26" s="60"/>
      <c r="V26" s="91">
        <v>13043</v>
      </c>
      <c r="W26" s="88">
        <v>2295</v>
      </c>
      <c r="X26" s="88">
        <v>1385</v>
      </c>
      <c r="Y26" s="91">
        <v>45</v>
      </c>
      <c r="Z26" s="91">
        <v>25</v>
      </c>
      <c r="AA26" s="91">
        <v>170</v>
      </c>
      <c r="AB26" s="91">
        <v>105</v>
      </c>
      <c r="AC26" s="91">
        <v>470</v>
      </c>
      <c r="AD26" s="91">
        <v>10</v>
      </c>
      <c r="AE26" s="91">
        <v>85</v>
      </c>
      <c r="AF26" s="91">
        <v>655</v>
      </c>
      <c r="AG26" s="91">
        <v>805</v>
      </c>
    </row>
    <row r="27" spans="2:33" ht="13.05" customHeight="1" x14ac:dyDescent="0.25">
      <c r="B27" s="28" t="s">
        <v>213</v>
      </c>
      <c r="C27" s="82">
        <v>13045</v>
      </c>
      <c r="D27" s="81">
        <v>22265</v>
      </c>
      <c r="E27" s="81">
        <v>13875</v>
      </c>
      <c r="F27" s="81">
        <v>500</v>
      </c>
      <c r="G27" s="81">
        <v>210</v>
      </c>
      <c r="H27" s="81">
        <v>1405</v>
      </c>
      <c r="I27" s="81">
        <v>850</v>
      </c>
      <c r="J27" s="81">
        <v>4360</v>
      </c>
      <c r="K27" s="81">
        <v>85</v>
      </c>
      <c r="L27" s="81">
        <v>980</v>
      </c>
      <c r="M27" s="81">
        <v>6215</v>
      </c>
      <c r="N27" s="81">
        <v>8050</v>
      </c>
      <c r="T27" s="60" t="s">
        <v>213</v>
      </c>
      <c r="U27" s="60"/>
      <c r="V27" s="91">
        <v>13045</v>
      </c>
      <c r="W27" s="88">
        <v>22015</v>
      </c>
      <c r="X27" s="88">
        <v>13470</v>
      </c>
      <c r="Y27" s="91">
        <v>500</v>
      </c>
      <c r="Z27" s="91">
        <v>205</v>
      </c>
      <c r="AA27" s="88">
        <v>1430</v>
      </c>
      <c r="AB27" s="91">
        <v>870</v>
      </c>
      <c r="AC27" s="88">
        <v>4395</v>
      </c>
      <c r="AD27" s="91">
        <v>85</v>
      </c>
      <c r="AE27" s="88">
        <v>1060</v>
      </c>
      <c r="AF27" s="88">
        <v>5945</v>
      </c>
      <c r="AG27" s="88">
        <v>7815</v>
      </c>
    </row>
    <row r="28" spans="2:33" ht="13.05" customHeight="1" x14ac:dyDescent="0.25">
      <c r="B28" s="28" t="s">
        <v>214</v>
      </c>
      <c r="C28" s="82">
        <v>13047</v>
      </c>
      <c r="D28" s="81">
        <v>13985</v>
      </c>
      <c r="E28" s="81">
        <v>9120</v>
      </c>
      <c r="F28" s="81">
        <v>360</v>
      </c>
      <c r="G28" s="81">
        <v>120</v>
      </c>
      <c r="H28" s="81">
        <v>1015</v>
      </c>
      <c r="I28" s="81">
        <v>480</v>
      </c>
      <c r="J28" s="81">
        <v>2340</v>
      </c>
      <c r="K28" s="81">
        <v>35</v>
      </c>
      <c r="L28" s="81">
        <v>515</v>
      </c>
      <c r="M28" s="81">
        <v>4080</v>
      </c>
      <c r="N28" s="81">
        <v>5585</v>
      </c>
      <c r="T28" s="60" t="s">
        <v>214</v>
      </c>
      <c r="U28" s="60"/>
      <c r="V28" s="91">
        <v>13047</v>
      </c>
      <c r="W28" s="88">
        <v>14010</v>
      </c>
      <c r="X28" s="88">
        <v>9010</v>
      </c>
      <c r="Y28" s="91">
        <v>370</v>
      </c>
      <c r="Z28" s="91">
        <v>110</v>
      </c>
      <c r="AA28" s="88">
        <v>1030</v>
      </c>
      <c r="AB28" s="91">
        <v>470</v>
      </c>
      <c r="AC28" s="88">
        <v>2430</v>
      </c>
      <c r="AD28" s="91">
        <v>40</v>
      </c>
      <c r="AE28" s="91">
        <v>550</v>
      </c>
      <c r="AF28" s="88">
        <v>4005</v>
      </c>
      <c r="AG28" s="88">
        <v>5535</v>
      </c>
    </row>
    <row r="29" spans="2:33" ht="13.05" customHeight="1" x14ac:dyDescent="0.25">
      <c r="B29" s="28" t="s">
        <v>215</v>
      </c>
      <c r="C29" s="82">
        <v>13049</v>
      </c>
      <c r="D29" s="81">
        <v>2235</v>
      </c>
      <c r="E29" s="81">
        <v>1285</v>
      </c>
      <c r="F29" s="81">
        <v>60</v>
      </c>
      <c r="G29" s="81">
        <v>25</v>
      </c>
      <c r="H29" s="81">
        <v>160</v>
      </c>
      <c r="I29" s="81">
        <v>125</v>
      </c>
      <c r="J29" s="81">
        <v>495</v>
      </c>
      <c r="K29" s="81">
        <v>5</v>
      </c>
      <c r="L29" s="81">
        <v>80</v>
      </c>
      <c r="M29" s="81">
        <v>635</v>
      </c>
      <c r="N29" s="81">
        <v>735</v>
      </c>
      <c r="T29" s="60" t="s">
        <v>215</v>
      </c>
      <c r="U29" s="60"/>
      <c r="V29" s="91">
        <v>13049</v>
      </c>
      <c r="W29" s="88">
        <v>2235</v>
      </c>
      <c r="X29" s="88">
        <v>1260</v>
      </c>
      <c r="Y29" s="91">
        <v>60</v>
      </c>
      <c r="Z29" s="91">
        <v>30</v>
      </c>
      <c r="AA29" s="91">
        <v>170</v>
      </c>
      <c r="AB29" s="91">
        <v>135</v>
      </c>
      <c r="AC29" s="91">
        <v>500</v>
      </c>
      <c r="AD29" s="91">
        <v>5</v>
      </c>
      <c r="AE29" s="91">
        <v>75</v>
      </c>
      <c r="AF29" s="91">
        <v>630</v>
      </c>
      <c r="AG29" s="91">
        <v>730</v>
      </c>
    </row>
    <row r="30" spans="2:33" ht="13.05" customHeight="1" x14ac:dyDescent="0.25">
      <c r="B30" s="28" t="s">
        <v>216</v>
      </c>
      <c r="C30" s="82">
        <v>13051</v>
      </c>
      <c r="D30" s="81">
        <v>49325</v>
      </c>
      <c r="E30" s="81">
        <v>33295</v>
      </c>
      <c r="F30" s="81">
        <v>1495</v>
      </c>
      <c r="G30" s="81">
        <v>540</v>
      </c>
      <c r="H30" s="81">
        <v>3780</v>
      </c>
      <c r="I30" s="81">
        <v>1740</v>
      </c>
      <c r="J30" s="81">
        <v>7135</v>
      </c>
      <c r="K30" s="81">
        <v>90</v>
      </c>
      <c r="L30" s="81">
        <v>1250</v>
      </c>
      <c r="M30" s="81">
        <v>15025</v>
      </c>
      <c r="N30" s="81">
        <v>20195</v>
      </c>
      <c r="T30" s="60" t="s">
        <v>216</v>
      </c>
      <c r="U30" s="60"/>
      <c r="V30" s="91">
        <v>13051</v>
      </c>
      <c r="W30" s="88">
        <v>48210</v>
      </c>
      <c r="X30" s="88">
        <v>32040</v>
      </c>
      <c r="Y30" s="88">
        <v>1540</v>
      </c>
      <c r="Z30" s="91">
        <v>515</v>
      </c>
      <c r="AA30" s="88">
        <v>3795</v>
      </c>
      <c r="AB30" s="88">
        <v>1755</v>
      </c>
      <c r="AC30" s="88">
        <v>7170</v>
      </c>
      <c r="AD30" s="91">
        <v>85</v>
      </c>
      <c r="AE30" s="88">
        <v>1310</v>
      </c>
      <c r="AF30" s="88">
        <v>14555</v>
      </c>
      <c r="AG30" s="88">
        <v>19435</v>
      </c>
    </row>
    <row r="31" spans="2:33" ht="13.05" customHeight="1" x14ac:dyDescent="0.25">
      <c r="B31" s="28" t="s">
        <v>217</v>
      </c>
      <c r="C31" s="82">
        <v>13053</v>
      </c>
      <c r="D31" s="81">
        <v>670</v>
      </c>
      <c r="E31" s="81">
        <v>345</v>
      </c>
      <c r="F31" s="81">
        <v>25</v>
      </c>
      <c r="G31" s="81">
        <v>5</v>
      </c>
      <c r="H31" s="81">
        <v>55</v>
      </c>
      <c r="I31" s="81">
        <v>35</v>
      </c>
      <c r="J31" s="81">
        <v>155</v>
      </c>
      <c r="K31" s="81">
        <v>5</v>
      </c>
      <c r="L31" s="81">
        <v>45</v>
      </c>
      <c r="M31" s="81">
        <v>175</v>
      </c>
      <c r="N31" s="81">
        <v>205</v>
      </c>
      <c r="T31" s="60" t="s">
        <v>217</v>
      </c>
      <c r="U31" s="60"/>
      <c r="V31" s="91">
        <v>13053</v>
      </c>
      <c r="W31" s="91">
        <v>705</v>
      </c>
      <c r="X31" s="91">
        <v>355</v>
      </c>
      <c r="Y31" s="91">
        <v>30</v>
      </c>
      <c r="Z31" s="91">
        <v>5</v>
      </c>
      <c r="AA31" s="91">
        <v>60</v>
      </c>
      <c r="AB31" s="91">
        <v>40</v>
      </c>
      <c r="AC31" s="91">
        <v>160</v>
      </c>
      <c r="AD31" s="91">
        <v>5</v>
      </c>
      <c r="AE31" s="91">
        <v>50</v>
      </c>
      <c r="AF31" s="91">
        <v>180</v>
      </c>
      <c r="AG31" s="91">
        <v>220</v>
      </c>
    </row>
    <row r="32" spans="2:33" ht="13.05" customHeight="1" x14ac:dyDescent="0.25">
      <c r="B32" s="28" t="s">
        <v>219</v>
      </c>
      <c r="C32" s="82">
        <v>13055</v>
      </c>
      <c r="D32" s="81">
        <v>6370</v>
      </c>
      <c r="E32" s="81">
        <v>3745</v>
      </c>
      <c r="F32" s="81">
        <v>130</v>
      </c>
      <c r="G32" s="81">
        <v>65</v>
      </c>
      <c r="H32" s="81">
        <v>380</v>
      </c>
      <c r="I32" s="81">
        <v>225</v>
      </c>
      <c r="J32" s="81">
        <v>1535</v>
      </c>
      <c r="K32" s="81">
        <v>25</v>
      </c>
      <c r="L32" s="81">
        <v>265</v>
      </c>
      <c r="M32" s="81">
        <v>1690</v>
      </c>
      <c r="N32" s="81">
        <v>2195</v>
      </c>
      <c r="T32" s="60" t="s">
        <v>219</v>
      </c>
      <c r="U32" s="60"/>
      <c r="V32" s="91">
        <v>13055</v>
      </c>
      <c r="W32" s="88">
        <v>6260</v>
      </c>
      <c r="X32" s="88">
        <v>3680</v>
      </c>
      <c r="Y32" s="91">
        <v>130</v>
      </c>
      <c r="Z32" s="91">
        <v>60</v>
      </c>
      <c r="AA32" s="91">
        <v>390</v>
      </c>
      <c r="AB32" s="91">
        <v>200</v>
      </c>
      <c r="AC32" s="88">
        <v>1495</v>
      </c>
      <c r="AD32" s="91">
        <v>25</v>
      </c>
      <c r="AE32" s="91">
        <v>280</v>
      </c>
      <c r="AF32" s="88">
        <v>1665</v>
      </c>
      <c r="AG32" s="88">
        <v>2160</v>
      </c>
    </row>
    <row r="33" spans="2:33" ht="13.05" customHeight="1" x14ac:dyDescent="0.25">
      <c r="B33" s="28" t="s">
        <v>220</v>
      </c>
      <c r="C33" s="82">
        <v>13057</v>
      </c>
      <c r="D33" s="81">
        <v>36625</v>
      </c>
      <c r="E33" s="81">
        <v>26980</v>
      </c>
      <c r="F33" s="81">
        <v>1250</v>
      </c>
      <c r="G33" s="81">
        <v>295</v>
      </c>
      <c r="H33" s="81">
        <v>2325</v>
      </c>
      <c r="I33" s="81">
        <v>1110</v>
      </c>
      <c r="J33" s="81">
        <v>3820</v>
      </c>
      <c r="K33" s="81">
        <v>45</v>
      </c>
      <c r="L33" s="81">
        <v>800</v>
      </c>
      <c r="M33" s="81">
        <v>12385</v>
      </c>
      <c r="N33" s="81">
        <v>15500</v>
      </c>
      <c r="T33" s="60" t="s">
        <v>220</v>
      </c>
      <c r="U33" s="60"/>
      <c r="V33" s="91">
        <v>13057</v>
      </c>
      <c r="W33" s="88">
        <v>34990</v>
      </c>
      <c r="X33" s="88">
        <v>25500</v>
      </c>
      <c r="Y33" s="88">
        <v>1195</v>
      </c>
      <c r="Z33" s="91">
        <v>305</v>
      </c>
      <c r="AA33" s="88">
        <v>2285</v>
      </c>
      <c r="AB33" s="88">
        <v>1050</v>
      </c>
      <c r="AC33" s="88">
        <v>3770</v>
      </c>
      <c r="AD33" s="91">
        <v>55</v>
      </c>
      <c r="AE33" s="91">
        <v>830</v>
      </c>
      <c r="AF33" s="88">
        <v>11685</v>
      </c>
      <c r="AG33" s="88">
        <v>14510</v>
      </c>
    </row>
    <row r="34" spans="2:33" ht="13.05" customHeight="1" x14ac:dyDescent="0.25">
      <c r="B34" s="28" t="s">
        <v>221</v>
      </c>
      <c r="C34" s="82">
        <v>13059</v>
      </c>
      <c r="D34" s="81">
        <v>16765</v>
      </c>
      <c r="E34" s="81">
        <v>10840</v>
      </c>
      <c r="F34" s="81">
        <v>430</v>
      </c>
      <c r="G34" s="81">
        <v>180</v>
      </c>
      <c r="H34" s="81">
        <v>1020</v>
      </c>
      <c r="I34" s="81">
        <v>575</v>
      </c>
      <c r="J34" s="81">
        <v>3090</v>
      </c>
      <c r="K34" s="81">
        <v>35</v>
      </c>
      <c r="L34" s="81">
        <v>595</v>
      </c>
      <c r="M34" s="81">
        <v>4605</v>
      </c>
      <c r="N34" s="81">
        <v>6710</v>
      </c>
      <c r="T34" s="60" t="s">
        <v>221</v>
      </c>
      <c r="U34" s="60"/>
      <c r="V34" s="91">
        <v>13059</v>
      </c>
      <c r="W34" s="88">
        <v>16050</v>
      </c>
      <c r="X34" s="88">
        <v>10300</v>
      </c>
      <c r="Y34" s="91">
        <v>425</v>
      </c>
      <c r="Z34" s="91">
        <v>165</v>
      </c>
      <c r="AA34" s="88">
        <v>1015</v>
      </c>
      <c r="AB34" s="91">
        <v>560</v>
      </c>
      <c r="AC34" s="88">
        <v>2950</v>
      </c>
      <c r="AD34" s="91">
        <v>35</v>
      </c>
      <c r="AE34" s="91">
        <v>600</v>
      </c>
      <c r="AF34" s="88">
        <v>4385</v>
      </c>
      <c r="AG34" s="88">
        <v>6360</v>
      </c>
    </row>
    <row r="35" spans="2:33" ht="13.05" customHeight="1" x14ac:dyDescent="0.25">
      <c r="B35" s="28" t="s">
        <v>222</v>
      </c>
      <c r="C35" s="82">
        <v>13061</v>
      </c>
      <c r="D35" s="81">
        <v>835</v>
      </c>
      <c r="E35" s="81">
        <v>550</v>
      </c>
      <c r="F35" s="81">
        <v>20</v>
      </c>
      <c r="G35" s="81">
        <v>10</v>
      </c>
      <c r="H35" s="81">
        <v>60</v>
      </c>
      <c r="I35" s="81">
        <v>15</v>
      </c>
      <c r="J35" s="81">
        <v>145</v>
      </c>
      <c r="K35" s="81">
        <v>5</v>
      </c>
      <c r="L35" s="81">
        <v>30</v>
      </c>
      <c r="M35" s="81">
        <v>255</v>
      </c>
      <c r="N35" s="81">
        <v>315</v>
      </c>
      <c r="T35" s="60" t="s">
        <v>222</v>
      </c>
      <c r="U35" s="60"/>
      <c r="V35" s="91">
        <v>13061</v>
      </c>
      <c r="W35" s="91">
        <v>790</v>
      </c>
      <c r="X35" s="91">
        <v>495</v>
      </c>
      <c r="Y35" s="91">
        <v>20</v>
      </c>
      <c r="Z35" s="91">
        <v>10</v>
      </c>
      <c r="AA35" s="91">
        <v>65</v>
      </c>
      <c r="AB35" s="91">
        <v>20</v>
      </c>
      <c r="AC35" s="91">
        <v>140</v>
      </c>
      <c r="AD35" s="91">
        <v>5</v>
      </c>
      <c r="AE35" s="91">
        <v>35</v>
      </c>
      <c r="AF35" s="91">
        <v>230</v>
      </c>
      <c r="AG35" s="91">
        <v>305</v>
      </c>
    </row>
    <row r="36" spans="2:33" ht="13.05" customHeight="1" x14ac:dyDescent="0.25">
      <c r="B36" s="28" t="s">
        <v>223</v>
      </c>
      <c r="C36" s="82">
        <v>13063</v>
      </c>
      <c r="D36" s="81">
        <v>36700</v>
      </c>
      <c r="E36" s="81">
        <v>20765</v>
      </c>
      <c r="F36" s="81">
        <v>730</v>
      </c>
      <c r="G36" s="81">
        <v>505</v>
      </c>
      <c r="H36" s="81">
        <v>2115</v>
      </c>
      <c r="I36" s="81">
        <v>2085</v>
      </c>
      <c r="J36" s="81">
        <v>8420</v>
      </c>
      <c r="K36" s="81">
        <v>90</v>
      </c>
      <c r="L36" s="81">
        <v>1990</v>
      </c>
      <c r="M36" s="81">
        <v>8890</v>
      </c>
      <c r="N36" s="81">
        <v>11925</v>
      </c>
      <c r="T36" s="60" t="s">
        <v>223</v>
      </c>
      <c r="U36" s="60"/>
      <c r="V36" s="91">
        <v>13063</v>
      </c>
      <c r="W36" s="88">
        <v>35465</v>
      </c>
      <c r="X36" s="88">
        <v>19560</v>
      </c>
      <c r="Y36" s="91">
        <v>735</v>
      </c>
      <c r="Z36" s="91">
        <v>480</v>
      </c>
      <c r="AA36" s="88">
        <v>2165</v>
      </c>
      <c r="AB36" s="88">
        <v>2110</v>
      </c>
      <c r="AC36" s="88">
        <v>8310</v>
      </c>
      <c r="AD36" s="91">
        <v>105</v>
      </c>
      <c r="AE36" s="88">
        <v>2000</v>
      </c>
      <c r="AF36" s="88">
        <v>8360</v>
      </c>
      <c r="AG36" s="88">
        <v>11200</v>
      </c>
    </row>
    <row r="37" spans="2:33" ht="13.05" customHeight="1" x14ac:dyDescent="0.25">
      <c r="B37" s="28" t="s">
        <v>224</v>
      </c>
      <c r="C37" s="82">
        <v>13065</v>
      </c>
      <c r="D37" s="81">
        <v>1610</v>
      </c>
      <c r="E37" s="81">
        <v>845</v>
      </c>
      <c r="F37" s="81">
        <v>45</v>
      </c>
      <c r="G37" s="81">
        <v>25</v>
      </c>
      <c r="H37" s="81">
        <v>130</v>
      </c>
      <c r="I37" s="81">
        <v>70</v>
      </c>
      <c r="J37" s="81">
        <v>410</v>
      </c>
      <c r="K37" s="81">
        <v>10</v>
      </c>
      <c r="L37" s="81">
        <v>75</v>
      </c>
      <c r="M37" s="81">
        <v>435</v>
      </c>
      <c r="N37" s="81">
        <v>495</v>
      </c>
      <c r="T37" s="60" t="s">
        <v>224</v>
      </c>
      <c r="U37" s="60"/>
      <c r="V37" s="91">
        <v>13065</v>
      </c>
      <c r="W37" s="88">
        <v>1575</v>
      </c>
      <c r="X37" s="91">
        <v>795</v>
      </c>
      <c r="Y37" s="91">
        <v>50</v>
      </c>
      <c r="Z37" s="91">
        <v>20</v>
      </c>
      <c r="AA37" s="91">
        <v>135</v>
      </c>
      <c r="AB37" s="91">
        <v>75</v>
      </c>
      <c r="AC37" s="91">
        <v>420</v>
      </c>
      <c r="AD37" s="91">
        <v>5</v>
      </c>
      <c r="AE37" s="91">
        <v>75</v>
      </c>
      <c r="AF37" s="91">
        <v>405</v>
      </c>
      <c r="AG37" s="91">
        <v>485</v>
      </c>
    </row>
    <row r="38" spans="2:33" ht="13.05" customHeight="1" x14ac:dyDescent="0.25">
      <c r="B38" s="28" t="s">
        <v>225</v>
      </c>
      <c r="C38" s="82">
        <v>13067</v>
      </c>
      <c r="D38" s="81">
        <v>97725</v>
      </c>
      <c r="E38" s="81">
        <v>69870</v>
      </c>
      <c r="F38" s="81">
        <v>3590</v>
      </c>
      <c r="G38" s="81">
        <v>1030</v>
      </c>
      <c r="H38" s="81">
        <v>6205</v>
      </c>
      <c r="I38" s="81">
        <v>3100</v>
      </c>
      <c r="J38" s="81">
        <v>11230</v>
      </c>
      <c r="K38" s="81">
        <v>125</v>
      </c>
      <c r="L38" s="81">
        <v>2575</v>
      </c>
      <c r="M38" s="81">
        <v>31470</v>
      </c>
      <c r="N38" s="81">
        <v>41885</v>
      </c>
      <c r="T38" s="60" t="s">
        <v>225</v>
      </c>
      <c r="U38" s="60"/>
      <c r="V38" s="91">
        <v>13067</v>
      </c>
      <c r="W38" s="88">
        <v>94800</v>
      </c>
      <c r="X38" s="88">
        <v>67420</v>
      </c>
      <c r="Y38" s="88">
        <v>3360</v>
      </c>
      <c r="Z38" s="91">
        <v>965</v>
      </c>
      <c r="AA38" s="88">
        <v>6150</v>
      </c>
      <c r="AB38" s="88">
        <v>2995</v>
      </c>
      <c r="AC38" s="88">
        <v>11150</v>
      </c>
      <c r="AD38" s="91">
        <v>120</v>
      </c>
      <c r="AE38" s="88">
        <v>2640</v>
      </c>
      <c r="AF38" s="88">
        <v>30215</v>
      </c>
      <c r="AG38" s="88">
        <v>40000</v>
      </c>
    </row>
    <row r="39" spans="2:33" ht="13.05" customHeight="1" x14ac:dyDescent="0.25">
      <c r="B39" s="28" t="s">
        <v>226</v>
      </c>
      <c r="C39" s="82">
        <v>13069</v>
      </c>
      <c r="D39" s="81">
        <v>7845</v>
      </c>
      <c r="E39" s="81">
        <v>4455</v>
      </c>
      <c r="F39" s="81">
        <v>195</v>
      </c>
      <c r="G39" s="81">
        <v>85</v>
      </c>
      <c r="H39" s="81">
        <v>600</v>
      </c>
      <c r="I39" s="81">
        <v>345</v>
      </c>
      <c r="J39" s="81">
        <v>1810</v>
      </c>
      <c r="K39" s="81">
        <v>30</v>
      </c>
      <c r="L39" s="81">
        <v>325</v>
      </c>
      <c r="M39" s="81">
        <v>2055</v>
      </c>
      <c r="N39" s="81">
        <v>2735</v>
      </c>
      <c r="T39" s="60" t="s">
        <v>226</v>
      </c>
      <c r="U39" s="60"/>
      <c r="V39" s="91">
        <v>13069</v>
      </c>
      <c r="W39" s="88">
        <v>7860</v>
      </c>
      <c r="X39" s="88">
        <v>4435</v>
      </c>
      <c r="Y39" s="91">
        <v>200</v>
      </c>
      <c r="Z39" s="91">
        <v>80</v>
      </c>
      <c r="AA39" s="91">
        <v>605</v>
      </c>
      <c r="AB39" s="91">
        <v>335</v>
      </c>
      <c r="AC39" s="88">
        <v>1830</v>
      </c>
      <c r="AD39" s="91">
        <v>30</v>
      </c>
      <c r="AE39" s="91">
        <v>345</v>
      </c>
      <c r="AF39" s="88">
        <v>2050</v>
      </c>
      <c r="AG39" s="88">
        <v>2675</v>
      </c>
    </row>
    <row r="40" spans="2:33" ht="13.05" customHeight="1" x14ac:dyDescent="0.25">
      <c r="B40" s="28" t="s">
        <v>227</v>
      </c>
      <c r="C40" s="82">
        <v>13071</v>
      </c>
      <c r="D40" s="81">
        <v>9470</v>
      </c>
      <c r="E40" s="81">
        <v>5785</v>
      </c>
      <c r="F40" s="81">
        <v>230</v>
      </c>
      <c r="G40" s="81">
        <v>115</v>
      </c>
      <c r="H40" s="81">
        <v>710</v>
      </c>
      <c r="I40" s="81">
        <v>370</v>
      </c>
      <c r="J40" s="81">
        <v>1915</v>
      </c>
      <c r="K40" s="81">
        <v>40</v>
      </c>
      <c r="L40" s="81">
        <v>305</v>
      </c>
      <c r="M40" s="81">
        <v>2725</v>
      </c>
      <c r="N40" s="81">
        <v>3450</v>
      </c>
      <c r="T40" s="60" t="s">
        <v>227</v>
      </c>
      <c r="U40" s="60"/>
      <c r="V40" s="91">
        <v>13071</v>
      </c>
      <c r="W40" s="88">
        <v>9145</v>
      </c>
      <c r="X40" s="88">
        <v>5510</v>
      </c>
      <c r="Y40" s="91">
        <v>225</v>
      </c>
      <c r="Z40" s="91">
        <v>125</v>
      </c>
      <c r="AA40" s="91">
        <v>710</v>
      </c>
      <c r="AB40" s="91">
        <v>360</v>
      </c>
      <c r="AC40" s="88">
        <v>1865</v>
      </c>
      <c r="AD40" s="91">
        <v>40</v>
      </c>
      <c r="AE40" s="91">
        <v>310</v>
      </c>
      <c r="AF40" s="88">
        <v>2560</v>
      </c>
      <c r="AG40" s="88">
        <v>3290</v>
      </c>
    </row>
    <row r="41" spans="2:33" ht="13.05" customHeight="1" x14ac:dyDescent="0.25">
      <c r="B41" s="28" t="s">
        <v>228</v>
      </c>
      <c r="C41" s="82">
        <v>13073</v>
      </c>
      <c r="D41" s="81">
        <v>21770</v>
      </c>
      <c r="E41" s="81">
        <v>14920</v>
      </c>
      <c r="F41" s="81">
        <v>780</v>
      </c>
      <c r="G41" s="81">
        <v>255</v>
      </c>
      <c r="H41" s="81">
        <v>1590</v>
      </c>
      <c r="I41" s="81">
        <v>780</v>
      </c>
      <c r="J41" s="81">
        <v>2740</v>
      </c>
      <c r="K41" s="81">
        <v>55</v>
      </c>
      <c r="L41" s="81">
        <v>650</v>
      </c>
      <c r="M41" s="81">
        <v>6985</v>
      </c>
      <c r="N41" s="81">
        <v>8585</v>
      </c>
      <c r="T41" s="60" t="s">
        <v>228</v>
      </c>
      <c r="U41" s="60"/>
      <c r="V41" s="91">
        <v>13073</v>
      </c>
      <c r="W41" s="88">
        <v>20785</v>
      </c>
      <c r="X41" s="88">
        <v>14115</v>
      </c>
      <c r="Y41" s="91">
        <v>755</v>
      </c>
      <c r="Z41" s="91">
        <v>255</v>
      </c>
      <c r="AA41" s="88">
        <v>1545</v>
      </c>
      <c r="AB41" s="91">
        <v>745</v>
      </c>
      <c r="AC41" s="88">
        <v>2680</v>
      </c>
      <c r="AD41" s="91">
        <v>55</v>
      </c>
      <c r="AE41" s="91">
        <v>635</v>
      </c>
      <c r="AF41" s="88">
        <v>6605</v>
      </c>
      <c r="AG41" s="88">
        <v>8115</v>
      </c>
    </row>
    <row r="42" spans="2:33" ht="13.05" customHeight="1" x14ac:dyDescent="0.25">
      <c r="B42" s="28" t="s">
        <v>229</v>
      </c>
      <c r="C42" s="82">
        <v>13075</v>
      </c>
      <c r="D42" s="81">
        <v>3735</v>
      </c>
      <c r="E42" s="81">
        <v>2270</v>
      </c>
      <c r="F42" s="81">
        <v>100</v>
      </c>
      <c r="G42" s="81">
        <v>30</v>
      </c>
      <c r="H42" s="81">
        <v>305</v>
      </c>
      <c r="I42" s="81">
        <v>140</v>
      </c>
      <c r="J42" s="81">
        <v>740</v>
      </c>
      <c r="K42" s="81">
        <v>10</v>
      </c>
      <c r="L42" s="81">
        <v>140</v>
      </c>
      <c r="M42" s="81">
        <v>1090</v>
      </c>
      <c r="N42" s="81">
        <v>1335</v>
      </c>
      <c r="T42" s="60" t="s">
        <v>229</v>
      </c>
      <c r="U42" s="60"/>
      <c r="V42" s="91">
        <v>13075</v>
      </c>
      <c r="W42" s="88">
        <v>3675</v>
      </c>
      <c r="X42" s="88">
        <v>2205</v>
      </c>
      <c r="Y42" s="91">
        <v>105</v>
      </c>
      <c r="Z42" s="91">
        <v>35</v>
      </c>
      <c r="AA42" s="91">
        <v>310</v>
      </c>
      <c r="AB42" s="91">
        <v>120</v>
      </c>
      <c r="AC42" s="91">
        <v>735</v>
      </c>
      <c r="AD42" s="91">
        <v>15</v>
      </c>
      <c r="AE42" s="91">
        <v>150</v>
      </c>
      <c r="AF42" s="88">
        <v>1060</v>
      </c>
      <c r="AG42" s="88">
        <v>1315</v>
      </c>
    </row>
    <row r="43" spans="2:33" ht="13.05" customHeight="1" x14ac:dyDescent="0.25">
      <c r="B43" s="28" t="s">
        <v>230</v>
      </c>
      <c r="C43" s="82">
        <v>13077</v>
      </c>
      <c r="D43" s="81">
        <v>22655</v>
      </c>
      <c r="E43" s="81">
        <v>15430</v>
      </c>
      <c r="F43" s="81">
        <v>645</v>
      </c>
      <c r="G43" s="81">
        <v>255</v>
      </c>
      <c r="H43" s="81">
        <v>1490</v>
      </c>
      <c r="I43" s="81">
        <v>770</v>
      </c>
      <c r="J43" s="81">
        <v>3270</v>
      </c>
      <c r="K43" s="81">
        <v>50</v>
      </c>
      <c r="L43" s="81">
        <v>745</v>
      </c>
      <c r="M43" s="81">
        <v>7080</v>
      </c>
      <c r="N43" s="81">
        <v>8905</v>
      </c>
      <c r="T43" s="60" t="s">
        <v>230</v>
      </c>
      <c r="U43" s="60"/>
      <c r="V43" s="91">
        <v>13077</v>
      </c>
      <c r="W43" s="88">
        <v>21765</v>
      </c>
      <c r="X43" s="88">
        <v>14720</v>
      </c>
      <c r="Y43" s="91">
        <v>635</v>
      </c>
      <c r="Z43" s="91">
        <v>245</v>
      </c>
      <c r="AA43" s="88">
        <v>1445</v>
      </c>
      <c r="AB43" s="91">
        <v>775</v>
      </c>
      <c r="AC43" s="88">
        <v>3130</v>
      </c>
      <c r="AD43" s="91">
        <v>55</v>
      </c>
      <c r="AE43" s="91">
        <v>760</v>
      </c>
      <c r="AF43" s="88">
        <v>6730</v>
      </c>
      <c r="AG43" s="88">
        <v>8400</v>
      </c>
    </row>
    <row r="44" spans="2:33" ht="13.05" customHeight="1" x14ac:dyDescent="0.25">
      <c r="B44" s="28" t="s">
        <v>231</v>
      </c>
      <c r="C44" s="82">
        <v>13079</v>
      </c>
      <c r="D44" s="81">
        <v>2810</v>
      </c>
      <c r="E44" s="81">
        <v>1715</v>
      </c>
      <c r="F44" s="81">
        <v>70</v>
      </c>
      <c r="G44" s="81">
        <v>20</v>
      </c>
      <c r="H44" s="81">
        <v>195</v>
      </c>
      <c r="I44" s="81">
        <v>115</v>
      </c>
      <c r="J44" s="81">
        <v>550</v>
      </c>
      <c r="K44" s="81">
        <v>15</v>
      </c>
      <c r="L44" s="81">
        <v>130</v>
      </c>
      <c r="M44" s="81">
        <v>790</v>
      </c>
      <c r="N44" s="81">
        <v>970</v>
      </c>
      <c r="T44" s="60" t="s">
        <v>231</v>
      </c>
      <c r="U44" s="60"/>
      <c r="V44" s="91">
        <v>13079</v>
      </c>
      <c r="W44" s="88">
        <v>2755</v>
      </c>
      <c r="X44" s="88">
        <v>1635</v>
      </c>
      <c r="Y44" s="91">
        <v>70</v>
      </c>
      <c r="Z44" s="91">
        <v>20</v>
      </c>
      <c r="AA44" s="91">
        <v>200</v>
      </c>
      <c r="AB44" s="91">
        <v>110</v>
      </c>
      <c r="AC44" s="91">
        <v>560</v>
      </c>
      <c r="AD44" s="91">
        <v>25</v>
      </c>
      <c r="AE44" s="91">
        <v>135</v>
      </c>
      <c r="AF44" s="91">
        <v>765</v>
      </c>
      <c r="AG44" s="91">
        <v>935</v>
      </c>
    </row>
    <row r="45" spans="2:33" ht="13.05" customHeight="1" x14ac:dyDescent="0.25">
      <c r="B45" s="28" t="s">
        <v>232</v>
      </c>
      <c r="C45" s="82">
        <v>13081</v>
      </c>
      <c r="D45" s="81">
        <v>4775</v>
      </c>
      <c r="E45" s="81">
        <v>3020</v>
      </c>
      <c r="F45" s="81">
        <v>90</v>
      </c>
      <c r="G45" s="81">
        <v>55</v>
      </c>
      <c r="H45" s="81">
        <v>355</v>
      </c>
      <c r="I45" s="81">
        <v>200</v>
      </c>
      <c r="J45" s="81">
        <v>905</v>
      </c>
      <c r="K45" s="81">
        <v>15</v>
      </c>
      <c r="L45" s="81">
        <v>135</v>
      </c>
      <c r="M45" s="81">
        <v>1340</v>
      </c>
      <c r="N45" s="81">
        <v>1785</v>
      </c>
      <c r="T45" s="60" t="s">
        <v>232</v>
      </c>
      <c r="U45" s="60"/>
      <c r="V45" s="91">
        <v>13081</v>
      </c>
      <c r="W45" s="88">
        <v>4775</v>
      </c>
      <c r="X45" s="88">
        <v>2930</v>
      </c>
      <c r="Y45" s="91">
        <v>90</v>
      </c>
      <c r="Z45" s="91">
        <v>55</v>
      </c>
      <c r="AA45" s="91">
        <v>370</v>
      </c>
      <c r="AB45" s="91">
        <v>210</v>
      </c>
      <c r="AC45" s="91">
        <v>950</v>
      </c>
      <c r="AD45" s="91">
        <v>20</v>
      </c>
      <c r="AE45" s="91">
        <v>150</v>
      </c>
      <c r="AF45" s="88">
        <v>1285</v>
      </c>
      <c r="AG45" s="88">
        <v>1720</v>
      </c>
    </row>
    <row r="46" spans="2:33" ht="13.05" customHeight="1" x14ac:dyDescent="0.25">
      <c r="B46" s="28" t="s">
        <v>233</v>
      </c>
      <c r="C46" s="82">
        <v>13083</v>
      </c>
      <c r="D46" s="81">
        <v>3875</v>
      </c>
      <c r="E46" s="81">
        <v>2390</v>
      </c>
      <c r="F46" s="81">
        <v>125</v>
      </c>
      <c r="G46" s="81">
        <v>40</v>
      </c>
      <c r="H46" s="81">
        <v>335</v>
      </c>
      <c r="I46" s="81">
        <v>110</v>
      </c>
      <c r="J46" s="81">
        <v>710</v>
      </c>
      <c r="K46" s="81">
        <v>15</v>
      </c>
      <c r="L46" s="81">
        <v>150</v>
      </c>
      <c r="M46" s="81">
        <v>1130</v>
      </c>
      <c r="N46" s="81">
        <v>1440</v>
      </c>
      <c r="T46" s="60" t="s">
        <v>233</v>
      </c>
      <c r="U46" s="60"/>
      <c r="V46" s="91">
        <v>13083</v>
      </c>
      <c r="W46" s="88">
        <v>3830</v>
      </c>
      <c r="X46" s="88">
        <v>2335</v>
      </c>
      <c r="Y46" s="91">
        <v>130</v>
      </c>
      <c r="Z46" s="91">
        <v>45</v>
      </c>
      <c r="AA46" s="91">
        <v>335</v>
      </c>
      <c r="AB46" s="91">
        <v>110</v>
      </c>
      <c r="AC46" s="91">
        <v>705</v>
      </c>
      <c r="AD46" s="91">
        <v>15</v>
      </c>
      <c r="AE46" s="91">
        <v>155</v>
      </c>
      <c r="AF46" s="88">
        <v>1095</v>
      </c>
      <c r="AG46" s="88">
        <v>1410</v>
      </c>
    </row>
    <row r="47" spans="2:33" ht="13.05" customHeight="1" x14ac:dyDescent="0.25">
      <c r="B47" s="28" t="s">
        <v>234</v>
      </c>
      <c r="C47" s="82">
        <v>13085</v>
      </c>
      <c r="D47" s="81">
        <v>4670</v>
      </c>
      <c r="E47" s="81">
        <v>3350</v>
      </c>
      <c r="F47" s="81">
        <v>155</v>
      </c>
      <c r="G47" s="81">
        <v>55</v>
      </c>
      <c r="H47" s="81">
        <v>290</v>
      </c>
      <c r="I47" s="81">
        <v>150</v>
      </c>
      <c r="J47" s="81">
        <v>585</v>
      </c>
      <c r="K47" s="81">
        <v>5</v>
      </c>
      <c r="L47" s="81">
        <v>80</v>
      </c>
      <c r="M47" s="81">
        <v>1595</v>
      </c>
      <c r="N47" s="81">
        <v>1830</v>
      </c>
      <c r="T47" s="60" t="s">
        <v>234</v>
      </c>
      <c r="U47" s="60"/>
      <c r="V47" s="91">
        <v>13085</v>
      </c>
      <c r="W47" s="88">
        <v>4560</v>
      </c>
      <c r="X47" s="88">
        <v>3200</v>
      </c>
      <c r="Y47" s="91">
        <v>150</v>
      </c>
      <c r="Z47" s="91">
        <v>55</v>
      </c>
      <c r="AA47" s="91">
        <v>295</v>
      </c>
      <c r="AB47" s="91">
        <v>150</v>
      </c>
      <c r="AC47" s="91">
        <v>605</v>
      </c>
      <c r="AD47" s="91">
        <v>5</v>
      </c>
      <c r="AE47" s="91">
        <v>100</v>
      </c>
      <c r="AF47" s="88">
        <v>1515</v>
      </c>
      <c r="AG47" s="88">
        <v>1745</v>
      </c>
    </row>
    <row r="48" spans="2:33" ht="13.05" customHeight="1" x14ac:dyDescent="0.25">
      <c r="B48" s="28" t="s">
        <v>235</v>
      </c>
      <c r="C48" s="82">
        <v>13087</v>
      </c>
      <c r="D48" s="81">
        <v>6045</v>
      </c>
      <c r="E48" s="81">
        <v>3620</v>
      </c>
      <c r="F48" s="81">
        <v>135</v>
      </c>
      <c r="G48" s="81">
        <v>60</v>
      </c>
      <c r="H48" s="81">
        <v>485</v>
      </c>
      <c r="I48" s="81">
        <v>245</v>
      </c>
      <c r="J48" s="81">
        <v>1245</v>
      </c>
      <c r="K48" s="81">
        <v>20</v>
      </c>
      <c r="L48" s="81">
        <v>235</v>
      </c>
      <c r="M48" s="81">
        <v>1645</v>
      </c>
      <c r="N48" s="81">
        <v>2235</v>
      </c>
      <c r="T48" s="60" t="s">
        <v>235</v>
      </c>
      <c r="U48" s="60"/>
      <c r="V48" s="91">
        <v>13087</v>
      </c>
      <c r="W48" s="88">
        <v>6090</v>
      </c>
      <c r="X48" s="88">
        <v>3575</v>
      </c>
      <c r="Y48" s="91">
        <v>145</v>
      </c>
      <c r="Z48" s="91">
        <v>65</v>
      </c>
      <c r="AA48" s="91">
        <v>495</v>
      </c>
      <c r="AB48" s="91">
        <v>250</v>
      </c>
      <c r="AC48" s="88">
        <v>1275</v>
      </c>
      <c r="AD48" s="91">
        <v>25</v>
      </c>
      <c r="AE48" s="91">
        <v>260</v>
      </c>
      <c r="AF48" s="88">
        <v>1605</v>
      </c>
      <c r="AG48" s="88">
        <v>2215</v>
      </c>
    </row>
    <row r="49" spans="2:33" ht="13.05" customHeight="1" x14ac:dyDescent="0.25">
      <c r="B49" s="28" t="s">
        <v>236</v>
      </c>
      <c r="C49" s="82">
        <v>13089</v>
      </c>
      <c r="D49" s="81">
        <v>99615</v>
      </c>
      <c r="E49" s="81">
        <v>65820</v>
      </c>
      <c r="F49" s="81">
        <v>2765</v>
      </c>
      <c r="G49" s="81">
        <v>1295</v>
      </c>
      <c r="H49" s="81">
        <v>5830</v>
      </c>
      <c r="I49" s="81">
        <v>4255</v>
      </c>
      <c r="J49" s="81">
        <v>16290</v>
      </c>
      <c r="K49" s="81">
        <v>120</v>
      </c>
      <c r="L49" s="81">
        <v>3240</v>
      </c>
      <c r="M49" s="81">
        <v>27650</v>
      </c>
      <c r="N49" s="81">
        <v>40320</v>
      </c>
      <c r="T49" s="60" t="s">
        <v>236</v>
      </c>
      <c r="U49" s="60"/>
      <c r="V49" s="91">
        <v>13089</v>
      </c>
      <c r="W49" s="88">
        <v>98150</v>
      </c>
      <c r="X49" s="88">
        <v>63855</v>
      </c>
      <c r="Y49" s="88">
        <v>2695</v>
      </c>
      <c r="Z49" s="88">
        <v>1340</v>
      </c>
      <c r="AA49" s="88">
        <v>6045</v>
      </c>
      <c r="AB49" s="88">
        <v>4375</v>
      </c>
      <c r="AC49" s="88">
        <v>16390</v>
      </c>
      <c r="AD49" s="91">
        <v>120</v>
      </c>
      <c r="AE49" s="88">
        <v>3330</v>
      </c>
      <c r="AF49" s="88">
        <v>26770</v>
      </c>
      <c r="AG49" s="88">
        <v>39030</v>
      </c>
    </row>
    <row r="50" spans="2:33" ht="13.05" customHeight="1" x14ac:dyDescent="0.25">
      <c r="B50" s="28" t="s">
        <v>237</v>
      </c>
      <c r="C50" s="82">
        <v>13091</v>
      </c>
      <c r="D50" s="81">
        <v>4330</v>
      </c>
      <c r="E50" s="81">
        <v>2640</v>
      </c>
      <c r="F50" s="81">
        <v>70</v>
      </c>
      <c r="G50" s="81">
        <v>40</v>
      </c>
      <c r="H50" s="81">
        <v>295</v>
      </c>
      <c r="I50" s="81">
        <v>170</v>
      </c>
      <c r="J50" s="81">
        <v>930</v>
      </c>
      <c r="K50" s="81">
        <v>15</v>
      </c>
      <c r="L50" s="81">
        <v>170</v>
      </c>
      <c r="M50" s="81">
        <v>1160</v>
      </c>
      <c r="N50" s="81">
        <v>1550</v>
      </c>
      <c r="T50" s="60" t="s">
        <v>237</v>
      </c>
      <c r="U50" s="60"/>
      <c r="V50" s="91">
        <v>13091</v>
      </c>
      <c r="W50" s="88">
        <v>4295</v>
      </c>
      <c r="X50" s="88">
        <v>2560</v>
      </c>
      <c r="Y50" s="91">
        <v>70</v>
      </c>
      <c r="Z50" s="91">
        <v>35</v>
      </c>
      <c r="AA50" s="91">
        <v>300</v>
      </c>
      <c r="AB50" s="91">
        <v>170</v>
      </c>
      <c r="AC50" s="91">
        <v>970</v>
      </c>
      <c r="AD50" s="91">
        <v>15</v>
      </c>
      <c r="AE50" s="91">
        <v>175</v>
      </c>
      <c r="AF50" s="88">
        <v>1125</v>
      </c>
      <c r="AG50" s="88">
        <v>1530</v>
      </c>
    </row>
    <row r="51" spans="2:33" ht="13.05" customHeight="1" x14ac:dyDescent="0.25">
      <c r="B51" s="28" t="s">
        <v>238</v>
      </c>
      <c r="C51" s="82">
        <v>13093</v>
      </c>
      <c r="D51" s="81">
        <v>2605</v>
      </c>
      <c r="E51" s="81">
        <v>1600</v>
      </c>
      <c r="F51" s="81">
        <v>50</v>
      </c>
      <c r="G51" s="81">
        <v>30</v>
      </c>
      <c r="H51" s="81">
        <v>195</v>
      </c>
      <c r="I51" s="81">
        <v>105</v>
      </c>
      <c r="J51" s="81">
        <v>515</v>
      </c>
      <c r="K51" s="81">
        <v>5</v>
      </c>
      <c r="L51" s="81">
        <v>105</v>
      </c>
      <c r="M51" s="81">
        <v>710</v>
      </c>
      <c r="N51" s="81">
        <v>925</v>
      </c>
      <c r="T51" s="60" t="s">
        <v>238</v>
      </c>
      <c r="U51" s="60"/>
      <c r="V51" s="91">
        <v>13093</v>
      </c>
      <c r="W51" s="88">
        <v>2335</v>
      </c>
      <c r="X51" s="88">
        <v>1420</v>
      </c>
      <c r="Y51" s="91">
        <v>50</v>
      </c>
      <c r="Z51" s="91">
        <v>30</v>
      </c>
      <c r="AA51" s="91">
        <v>180</v>
      </c>
      <c r="AB51" s="91">
        <v>100</v>
      </c>
      <c r="AC51" s="91">
        <v>455</v>
      </c>
      <c r="AD51" s="91">
        <v>5</v>
      </c>
      <c r="AE51" s="91">
        <v>95</v>
      </c>
      <c r="AF51" s="91">
        <v>630</v>
      </c>
      <c r="AG51" s="91">
        <v>835</v>
      </c>
    </row>
    <row r="52" spans="2:33" ht="13.05" customHeight="1" x14ac:dyDescent="0.25">
      <c r="B52" s="28" t="s">
        <v>239</v>
      </c>
      <c r="C52" s="82">
        <v>13095</v>
      </c>
      <c r="D52" s="81">
        <v>18690</v>
      </c>
      <c r="E52" s="81">
        <v>11550</v>
      </c>
      <c r="F52" s="81">
        <v>455</v>
      </c>
      <c r="G52" s="81">
        <v>270</v>
      </c>
      <c r="H52" s="81">
        <v>1360</v>
      </c>
      <c r="I52" s="81">
        <v>820</v>
      </c>
      <c r="J52" s="81">
        <v>3535</v>
      </c>
      <c r="K52" s="81">
        <v>55</v>
      </c>
      <c r="L52" s="81">
        <v>645</v>
      </c>
      <c r="M52" s="81">
        <v>4940</v>
      </c>
      <c r="N52" s="81">
        <v>7115</v>
      </c>
      <c r="T52" s="60" t="s">
        <v>239</v>
      </c>
      <c r="U52" s="60"/>
      <c r="V52" s="91">
        <v>13095</v>
      </c>
      <c r="W52" s="88">
        <v>18510</v>
      </c>
      <c r="X52" s="88">
        <v>11225</v>
      </c>
      <c r="Y52" s="91">
        <v>470</v>
      </c>
      <c r="Z52" s="91">
        <v>255</v>
      </c>
      <c r="AA52" s="88">
        <v>1380</v>
      </c>
      <c r="AB52" s="91">
        <v>860</v>
      </c>
      <c r="AC52" s="88">
        <v>3555</v>
      </c>
      <c r="AD52" s="91">
        <v>60</v>
      </c>
      <c r="AE52" s="91">
        <v>705</v>
      </c>
      <c r="AF52" s="88">
        <v>4775</v>
      </c>
      <c r="AG52" s="88">
        <v>7000</v>
      </c>
    </row>
    <row r="53" spans="2:33" ht="13.05" customHeight="1" x14ac:dyDescent="0.25">
      <c r="B53" s="28" t="s">
        <v>240</v>
      </c>
      <c r="C53" s="82">
        <v>13097</v>
      </c>
      <c r="D53" s="81">
        <v>21190</v>
      </c>
      <c r="E53" s="81">
        <v>13255</v>
      </c>
      <c r="F53" s="81">
        <v>490</v>
      </c>
      <c r="G53" s="81">
        <v>230</v>
      </c>
      <c r="H53" s="81">
        <v>1345</v>
      </c>
      <c r="I53" s="81">
        <v>960</v>
      </c>
      <c r="J53" s="81">
        <v>3820</v>
      </c>
      <c r="K53" s="81">
        <v>65</v>
      </c>
      <c r="L53" s="81">
        <v>1025</v>
      </c>
      <c r="M53" s="81">
        <v>5855</v>
      </c>
      <c r="N53" s="81">
        <v>7660</v>
      </c>
      <c r="T53" s="60" t="s">
        <v>240</v>
      </c>
      <c r="U53" s="60"/>
      <c r="V53" s="91">
        <v>13097</v>
      </c>
      <c r="W53" s="88">
        <v>20725</v>
      </c>
      <c r="X53" s="88">
        <v>12825</v>
      </c>
      <c r="Y53" s="91">
        <v>500</v>
      </c>
      <c r="Z53" s="91">
        <v>200</v>
      </c>
      <c r="AA53" s="88">
        <v>1345</v>
      </c>
      <c r="AB53" s="91">
        <v>975</v>
      </c>
      <c r="AC53" s="88">
        <v>3765</v>
      </c>
      <c r="AD53" s="91">
        <v>80</v>
      </c>
      <c r="AE53" s="88">
        <v>1035</v>
      </c>
      <c r="AF53" s="88">
        <v>5675</v>
      </c>
      <c r="AG53" s="88">
        <v>7375</v>
      </c>
    </row>
    <row r="54" spans="2:33" ht="13.05" customHeight="1" x14ac:dyDescent="0.25">
      <c r="B54" s="28" t="s">
        <v>241</v>
      </c>
      <c r="C54" s="82">
        <v>13099</v>
      </c>
      <c r="D54" s="81">
        <v>2590</v>
      </c>
      <c r="E54" s="81">
        <v>1610</v>
      </c>
      <c r="F54" s="81">
        <v>75</v>
      </c>
      <c r="G54" s="81">
        <v>30</v>
      </c>
      <c r="H54" s="81">
        <v>225</v>
      </c>
      <c r="I54" s="81">
        <v>100</v>
      </c>
      <c r="J54" s="81">
        <v>435</v>
      </c>
      <c r="K54" s="81">
        <v>15</v>
      </c>
      <c r="L54" s="81">
        <v>100</v>
      </c>
      <c r="M54" s="81">
        <v>720</v>
      </c>
      <c r="N54" s="81">
        <v>1010</v>
      </c>
      <c r="T54" s="60" t="s">
        <v>241</v>
      </c>
      <c r="U54" s="60"/>
      <c r="V54" s="91">
        <v>13099</v>
      </c>
      <c r="W54" s="88">
        <v>2565</v>
      </c>
      <c r="X54" s="88">
        <v>1575</v>
      </c>
      <c r="Y54" s="91">
        <v>80</v>
      </c>
      <c r="Z54" s="91">
        <v>30</v>
      </c>
      <c r="AA54" s="91">
        <v>230</v>
      </c>
      <c r="AB54" s="91">
        <v>95</v>
      </c>
      <c r="AC54" s="91">
        <v>450</v>
      </c>
      <c r="AD54" s="91">
        <v>10</v>
      </c>
      <c r="AE54" s="91">
        <v>95</v>
      </c>
      <c r="AF54" s="91">
        <v>715</v>
      </c>
      <c r="AG54" s="91">
        <v>980</v>
      </c>
    </row>
    <row r="55" spans="2:33" ht="13.05" customHeight="1" x14ac:dyDescent="0.25">
      <c r="B55" s="28" t="s">
        <v>242</v>
      </c>
      <c r="C55" s="82">
        <v>13101</v>
      </c>
      <c r="D55" s="81">
        <v>550</v>
      </c>
      <c r="E55" s="81">
        <v>345</v>
      </c>
      <c r="F55" s="81">
        <v>20</v>
      </c>
      <c r="G55" s="81">
        <v>10</v>
      </c>
      <c r="H55" s="81">
        <v>45</v>
      </c>
      <c r="I55" s="81">
        <v>20</v>
      </c>
      <c r="J55" s="81">
        <v>90</v>
      </c>
      <c r="K55" s="81">
        <v>5</v>
      </c>
      <c r="L55" s="81">
        <v>15</v>
      </c>
      <c r="M55" s="81">
        <v>150</v>
      </c>
      <c r="N55" s="81">
        <v>210</v>
      </c>
      <c r="T55" s="60" t="s">
        <v>242</v>
      </c>
      <c r="U55" s="60"/>
      <c r="V55" s="91">
        <v>13101</v>
      </c>
      <c r="W55" s="91">
        <v>565</v>
      </c>
      <c r="X55" s="91">
        <v>330</v>
      </c>
      <c r="Y55" s="91">
        <v>20</v>
      </c>
      <c r="Z55" s="91">
        <v>5</v>
      </c>
      <c r="AA55" s="91">
        <v>55</v>
      </c>
      <c r="AB55" s="91">
        <v>25</v>
      </c>
      <c r="AC55" s="91">
        <v>100</v>
      </c>
      <c r="AD55" s="91">
        <v>5</v>
      </c>
      <c r="AE55" s="91">
        <v>25</v>
      </c>
      <c r="AF55" s="91">
        <v>155</v>
      </c>
      <c r="AG55" s="91">
        <v>210</v>
      </c>
    </row>
    <row r="56" spans="2:33" ht="13.05" customHeight="1" x14ac:dyDescent="0.25">
      <c r="B56" s="28" t="s">
        <v>243</v>
      </c>
      <c r="C56" s="82">
        <v>13103</v>
      </c>
      <c r="D56" s="81">
        <v>8960</v>
      </c>
      <c r="E56" s="81">
        <v>5495</v>
      </c>
      <c r="F56" s="81">
        <v>295</v>
      </c>
      <c r="G56" s="81">
        <v>130</v>
      </c>
      <c r="H56" s="81">
        <v>730</v>
      </c>
      <c r="I56" s="81">
        <v>390</v>
      </c>
      <c r="J56" s="81">
        <v>1540</v>
      </c>
      <c r="K56" s="81">
        <v>50</v>
      </c>
      <c r="L56" s="81">
        <v>330</v>
      </c>
      <c r="M56" s="81">
        <v>2660</v>
      </c>
      <c r="N56" s="81">
        <v>3155</v>
      </c>
      <c r="T56" s="60" t="s">
        <v>243</v>
      </c>
      <c r="U56" s="60"/>
      <c r="V56" s="91">
        <v>13103</v>
      </c>
      <c r="W56" s="88">
        <v>8685</v>
      </c>
      <c r="X56" s="88">
        <v>5225</v>
      </c>
      <c r="Y56" s="91">
        <v>300</v>
      </c>
      <c r="Z56" s="91">
        <v>125</v>
      </c>
      <c r="AA56" s="91">
        <v>720</v>
      </c>
      <c r="AB56" s="91">
        <v>390</v>
      </c>
      <c r="AC56" s="88">
        <v>1530</v>
      </c>
      <c r="AD56" s="91">
        <v>45</v>
      </c>
      <c r="AE56" s="91">
        <v>350</v>
      </c>
      <c r="AF56" s="88">
        <v>2545</v>
      </c>
      <c r="AG56" s="88">
        <v>3035</v>
      </c>
    </row>
    <row r="57" spans="2:33" ht="13.05" customHeight="1" x14ac:dyDescent="0.25">
      <c r="B57" s="28" t="s">
        <v>244</v>
      </c>
      <c r="C57" s="82">
        <v>13105</v>
      </c>
      <c r="D57" s="81">
        <v>5440</v>
      </c>
      <c r="E57" s="81">
        <v>3365</v>
      </c>
      <c r="F57" s="81">
        <v>110</v>
      </c>
      <c r="G57" s="81">
        <v>40</v>
      </c>
      <c r="H57" s="81">
        <v>400</v>
      </c>
      <c r="I57" s="81">
        <v>220</v>
      </c>
      <c r="J57" s="81">
        <v>1095</v>
      </c>
      <c r="K57" s="81">
        <v>5</v>
      </c>
      <c r="L57" s="81">
        <v>205</v>
      </c>
      <c r="M57" s="81">
        <v>1555</v>
      </c>
      <c r="N57" s="81">
        <v>2000</v>
      </c>
      <c r="T57" s="60" t="s">
        <v>244</v>
      </c>
      <c r="U57" s="60"/>
      <c r="V57" s="91">
        <v>13105</v>
      </c>
      <c r="W57" s="88">
        <v>5385</v>
      </c>
      <c r="X57" s="88">
        <v>3270</v>
      </c>
      <c r="Y57" s="91">
        <v>110</v>
      </c>
      <c r="Z57" s="91">
        <v>40</v>
      </c>
      <c r="AA57" s="91">
        <v>415</v>
      </c>
      <c r="AB57" s="91">
        <v>205</v>
      </c>
      <c r="AC57" s="88">
        <v>1105</v>
      </c>
      <c r="AD57" s="91">
        <v>15</v>
      </c>
      <c r="AE57" s="91">
        <v>225</v>
      </c>
      <c r="AF57" s="88">
        <v>1485</v>
      </c>
      <c r="AG57" s="88">
        <v>1975</v>
      </c>
    </row>
    <row r="58" spans="2:33" ht="13.05" customHeight="1" x14ac:dyDescent="0.25">
      <c r="B58" s="28" t="s">
        <v>245</v>
      </c>
      <c r="C58" s="82">
        <v>13107</v>
      </c>
      <c r="D58" s="81">
        <v>5305</v>
      </c>
      <c r="E58" s="81">
        <v>3265</v>
      </c>
      <c r="F58" s="81">
        <v>105</v>
      </c>
      <c r="G58" s="81">
        <v>65</v>
      </c>
      <c r="H58" s="81">
        <v>415</v>
      </c>
      <c r="I58" s="81">
        <v>240</v>
      </c>
      <c r="J58" s="81">
        <v>1025</v>
      </c>
      <c r="K58" s="81">
        <v>20</v>
      </c>
      <c r="L58" s="81">
        <v>170</v>
      </c>
      <c r="M58" s="81">
        <v>1465</v>
      </c>
      <c r="N58" s="81">
        <v>1930</v>
      </c>
      <c r="T58" s="60" t="s">
        <v>245</v>
      </c>
      <c r="U58" s="60"/>
      <c r="V58" s="91">
        <v>13107</v>
      </c>
      <c r="W58" s="88">
        <v>5075</v>
      </c>
      <c r="X58" s="88">
        <v>3085</v>
      </c>
      <c r="Y58" s="91">
        <v>110</v>
      </c>
      <c r="Z58" s="91">
        <v>65</v>
      </c>
      <c r="AA58" s="91">
        <v>400</v>
      </c>
      <c r="AB58" s="91">
        <v>235</v>
      </c>
      <c r="AC58" s="91">
        <v>990</v>
      </c>
      <c r="AD58" s="91">
        <v>20</v>
      </c>
      <c r="AE58" s="91">
        <v>170</v>
      </c>
      <c r="AF58" s="88">
        <v>1370</v>
      </c>
      <c r="AG58" s="88">
        <v>1855</v>
      </c>
    </row>
    <row r="59" spans="2:33" ht="13.05" customHeight="1" x14ac:dyDescent="0.25">
      <c r="B59" s="28" t="s">
        <v>246</v>
      </c>
      <c r="C59" s="82">
        <v>13109</v>
      </c>
      <c r="D59" s="81">
        <v>2255</v>
      </c>
      <c r="E59" s="81">
        <v>1455</v>
      </c>
      <c r="F59" s="81">
        <v>65</v>
      </c>
      <c r="G59" s="81">
        <v>30</v>
      </c>
      <c r="H59" s="81">
        <v>160</v>
      </c>
      <c r="I59" s="81">
        <v>85</v>
      </c>
      <c r="J59" s="81">
        <v>380</v>
      </c>
      <c r="K59" s="81">
        <v>10</v>
      </c>
      <c r="L59" s="81">
        <v>70</v>
      </c>
      <c r="M59" s="81">
        <v>655</v>
      </c>
      <c r="N59" s="81">
        <v>875</v>
      </c>
      <c r="T59" s="60" t="s">
        <v>246</v>
      </c>
      <c r="U59" s="60"/>
      <c r="V59" s="91">
        <v>13109</v>
      </c>
      <c r="W59" s="88">
        <v>2345</v>
      </c>
      <c r="X59" s="88">
        <v>1475</v>
      </c>
      <c r="Y59" s="91">
        <v>70</v>
      </c>
      <c r="Z59" s="91">
        <v>30</v>
      </c>
      <c r="AA59" s="91">
        <v>180</v>
      </c>
      <c r="AB59" s="91">
        <v>90</v>
      </c>
      <c r="AC59" s="91">
        <v>410</v>
      </c>
      <c r="AD59" s="91">
        <v>10</v>
      </c>
      <c r="AE59" s="91">
        <v>80</v>
      </c>
      <c r="AF59" s="91">
        <v>665</v>
      </c>
      <c r="AG59" s="91">
        <v>900</v>
      </c>
    </row>
    <row r="60" spans="2:33" ht="13.05" customHeight="1" x14ac:dyDescent="0.25">
      <c r="B60" s="28" t="s">
        <v>247</v>
      </c>
      <c r="C60" s="82">
        <v>13111</v>
      </c>
      <c r="D60" s="81">
        <v>8085</v>
      </c>
      <c r="E60" s="81">
        <v>5635</v>
      </c>
      <c r="F60" s="81">
        <v>260</v>
      </c>
      <c r="G60" s="81">
        <v>85</v>
      </c>
      <c r="H60" s="81">
        <v>560</v>
      </c>
      <c r="I60" s="81">
        <v>190</v>
      </c>
      <c r="J60" s="81">
        <v>1165</v>
      </c>
      <c r="K60" s="81">
        <v>15</v>
      </c>
      <c r="L60" s="81">
        <v>175</v>
      </c>
      <c r="M60" s="81">
        <v>2745</v>
      </c>
      <c r="N60" s="81">
        <v>3100</v>
      </c>
      <c r="T60" s="60" t="s">
        <v>247</v>
      </c>
      <c r="U60" s="60"/>
      <c r="V60" s="91">
        <v>13111</v>
      </c>
      <c r="W60" s="88">
        <v>7845</v>
      </c>
      <c r="X60" s="88">
        <v>5390</v>
      </c>
      <c r="Y60" s="91">
        <v>280</v>
      </c>
      <c r="Z60" s="91">
        <v>85</v>
      </c>
      <c r="AA60" s="91">
        <v>545</v>
      </c>
      <c r="AB60" s="91">
        <v>175</v>
      </c>
      <c r="AC60" s="88">
        <v>1155</v>
      </c>
      <c r="AD60" s="91">
        <v>20</v>
      </c>
      <c r="AE60" s="91">
        <v>195</v>
      </c>
      <c r="AF60" s="88">
        <v>2620</v>
      </c>
      <c r="AG60" s="88">
        <v>2950</v>
      </c>
    </row>
    <row r="61" spans="2:33" ht="13.05" customHeight="1" x14ac:dyDescent="0.25">
      <c r="B61" s="28" t="s">
        <v>248</v>
      </c>
      <c r="C61" s="82">
        <v>13113</v>
      </c>
      <c r="D61" s="81">
        <v>21305</v>
      </c>
      <c r="E61" s="81">
        <v>16025</v>
      </c>
      <c r="F61" s="81">
        <v>925</v>
      </c>
      <c r="G61" s="81">
        <v>230</v>
      </c>
      <c r="H61" s="81">
        <v>1280</v>
      </c>
      <c r="I61" s="81">
        <v>530</v>
      </c>
      <c r="J61" s="81">
        <v>1835</v>
      </c>
      <c r="K61" s="81">
        <v>35</v>
      </c>
      <c r="L61" s="81">
        <v>445</v>
      </c>
      <c r="M61" s="81">
        <v>7600</v>
      </c>
      <c r="N61" s="81">
        <v>9245</v>
      </c>
      <c r="T61" s="60" t="s">
        <v>248</v>
      </c>
      <c r="U61" s="60"/>
      <c r="V61" s="91">
        <v>13113</v>
      </c>
      <c r="W61" s="88">
        <v>20665</v>
      </c>
      <c r="X61" s="88">
        <v>15405</v>
      </c>
      <c r="Y61" s="91">
        <v>865</v>
      </c>
      <c r="Z61" s="91">
        <v>235</v>
      </c>
      <c r="AA61" s="88">
        <v>1270</v>
      </c>
      <c r="AB61" s="91">
        <v>555</v>
      </c>
      <c r="AC61" s="88">
        <v>1835</v>
      </c>
      <c r="AD61" s="91">
        <v>35</v>
      </c>
      <c r="AE61" s="91">
        <v>465</v>
      </c>
      <c r="AF61" s="88">
        <v>7285</v>
      </c>
      <c r="AG61" s="88">
        <v>8750</v>
      </c>
    </row>
    <row r="62" spans="2:33" ht="13.05" customHeight="1" x14ac:dyDescent="0.25">
      <c r="B62" s="28" t="s">
        <v>249</v>
      </c>
      <c r="C62" s="82">
        <v>13115</v>
      </c>
      <c r="D62" s="81">
        <v>21860</v>
      </c>
      <c r="E62" s="81">
        <v>13820</v>
      </c>
      <c r="F62" s="81">
        <v>540</v>
      </c>
      <c r="G62" s="81">
        <v>215</v>
      </c>
      <c r="H62" s="81">
        <v>1500</v>
      </c>
      <c r="I62" s="81">
        <v>720</v>
      </c>
      <c r="J62" s="81">
        <v>4235</v>
      </c>
      <c r="K62" s="81">
        <v>55</v>
      </c>
      <c r="L62" s="81">
        <v>775</v>
      </c>
      <c r="M62" s="81">
        <v>6245</v>
      </c>
      <c r="N62" s="81">
        <v>8220</v>
      </c>
      <c r="T62" s="60" t="s">
        <v>249</v>
      </c>
      <c r="U62" s="60"/>
      <c r="V62" s="91">
        <v>13115</v>
      </c>
      <c r="W62" s="88">
        <v>21700</v>
      </c>
      <c r="X62" s="88">
        <v>13510</v>
      </c>
      <c r="Y62" s="91">
        <v>555</v>
      </c>
      <c r="Z62" s="91">
        <v>205</v>
      </c>
      <c r="AA62" s="88">
        <v>1490</v>
      </c>
      <c r="AB62" s="91">
        <v>750</v>
      </c>
      <c r="AC62" s="88">
        <v>4285</v>
      </c>
      <c r="AD62" s="91">
        <v>65</v>
      </c>
      <c r="AE62" s="91">
        <v>840</v>
      </c>
      <c r="AF62" s="88">
        <v>6090</v>
      </c>
      <c r="AG62" s="88">
        <v>8080</v>
      </c>
    </row>
    <row r="63" spans="2:33" ht="13.05" customHeight="1" x14ac:dyDescent="0.25">
      <c r="B63" s="28" t="s">
        <v>250</v>
      </c>
      <c r="C63" s="82">
        <v>13117</v>
      </c>
      <c r="D63" s="81">
        <v>24835</v>
      </c>
      <c r="E63" s="81">
        <v>18805</v>
      </c>
      <c r="F63" s="81">
        <v>1005</v>
      </c>
      <c r="G63" s="81">
        <v>250</v>
      </c>
      <c r="H63" s="81">
        <v>1545</v>
      </c>
      <c r="I63" s="81">
        <v>755</v>
      </c>
      <c r="J63" s="81">
        <v>2020</v>
      </c>
      <c r="K63" s="81">
        <v>20</v>
      </c>
      <c r="L63" s="81">
        <v>435</v>
      </c>
      <c r="M63" s="81">
        <v>8890</v>
      </c>
      <c r="N63" s="81">
        <v>10930</v>
      </c>
      <c r="T63" s="60" t="s">
        <v>250</v>
      </c>
      <c r="U63" s="60"/>
      <c r="V63" s="91">
        <v>13117</v>
      </c>
      <c r="W63" s="88">
        <v>25605</v>
      </c>
      <c r="X63" s="88">
        <v>19205</v>
      </c>
      <c r="Y63" s="88">
        <v>1010</v>
      </c>
      <c r="Z63" s="91">
        <v>275</v>
      </c>
      <c r="AA63" s="88">
        <v>1590</v>
      </c>
      <c r="AB63" s="91">
        <v>795</v>
      </c>
      <c r="AC63" s="88">
        <v>2220</v>
      </c>
      <c r="AD63" s="91">
        <v>25</v>
      </c>
      <c r="AE63" s="91">
        <v>485</v>
      </c>
      <c r="AF63" s="88">
        <v>9050</v>
      </c>
      <c r="AG63" s="88">
        <v>10955</v>
      </c>
    </row>
    <row r="64" spans="2:33" ht="13.05" customHeight="1" x14ac:dyDescent="0.25">
      <c r="B64" s="28" t="s">
        <v>251</v>
      </c>
      <c r="C64" s="82">
        <v>13119</v>
      </c>
      <c r="D64" s="81">
        <v>5870</v>
      </c>
      <c r="E64" s="81">
        <v>3805</v>
      </c>
      <c r="F64" s="81">
        <v>115</v>
      </c>
      <c r="G64" s="81">
        <v>50</v>
      </c>
      <c r="H64" s="81">
        <v>370</v>
      </c>
      <c r="I64" s="81">
        <v>185</v>
      </c>
      <c r="J64" s="81">
        <v>1085</v>
      </c>
      <c r="K64" s="81">
        <v>20</v>
      </c>
      <c r="L64" s="81">
        <v>240</v>
      </c>
      <c r="M64" s="81">
        <v>1725</v>
      </c>
      <c r="N64" s="81">
        <v>2195</v>
      </c>
      <c r="T64" s="60" t="s">
        <v>251</v>
      </c>
      <c r="U64" s="60"/>
      <c r="V64" s="91">
        <v>13119</v>
      </c>
      <c r="W64" s="88">
        <v>5675</v>
      </c>
      <c r="X64" s="88">
        <v>3660</v>
      </c>
      <c r="Y64" s="91">
        <v>120</v>
      </c>
      <c r="Z64" s="91">
        <v>55</v>
      </c>
      <c r="AA64" s="91">
        <v>370</v>
      </c>
      <c r="AB64" s="91">
        <v>195</v>
      </c>
      <c r="AC64" s="88">
        <v>1040</v>
      </c>
      <c r="AD64" s="91">
        <v>15</v>
      </c>
      <c r="AE64" s="91">
        <v>220</v>
      </c>
      <c r="AF64" s="88">
        <v>1660</v>
      </c>
      <c r="AG64" s="88">
        <v>2105</v>
      </c>
    </row>
    <row r="65" spans="2:33" ht="13.05" customHeight="1" x14ac:dyDescent="0.25">
      <c r="B65" s="28" t="s">
        <v>252</v>
      </c>
      <c r="C65" s="82">
        <v>13121</v>
      </c>
      <c r="D65" s="81">
        <v>127115</v>
      </c>
      <c r="E65" s="81">
        <v>85105</v>
      </c>
      <c r="F65" s="81">
        <v>4450</v>
      </c>
      <c r="G65" s="81">
        <v>1380</v>
      </c>
      <c r="H65" s="81">
        <v>8450</v>
      </c>
      <c r="I65" s="81">
        <v>4945</v>
      </c>
      <c r="J65" s="81">
        <v>19310</v>
      </c>
      <c r="K65" s="81">
        <v>125</v>
      </c>
      <c r="L65" s="81">
        <v>3350</v>
      </c>
      <c r="M65" s="81">
        <v>37720</v>
      </c>
      <c r="N65" s="81">
        <v>52655</v>
      </c>
      <c r="T65" s="60" t="s">
        <v>252</v>
      </c>
      <c r="U65" s="60"/>
      <c r="V65" s="91">
        <v>13121</v>
      </c>
      <c r="W65" s="88">
        <v>123905</v>
      </c>
      <c r="X65" s="88">
        <v>82185</v>
      </c>
      <c r="Y65" s="88">
        <v>4250</v>
      </c>
      <c r="Z65" s="88">
        <v>1330</v>
      </c>
      <c r="AA65" s="88">
        <v>8510</v>
      </c>
      <c r="AB65" s="88">
        <v>4950</v>
      </c>
      <c r="AC65" s="88">
        <v>19195</v>
      </c>
      <c r="AD65" s="91">
        <v>125</v>
      </c>
      <c r="AE65" s="88">
        <v>3360</v>
      </c>
      <c r="AF65" s="88">
        <v>36325</v>
      </c>
      <c r="AG65" s="88">
        <v>50480</v>
      </c>
    </row>
    <row r="66" spans="2:33" ht="13.05" customHeight="1" x14ac:dyDescent="0.25">
      <c r="B66" s="28" t="s">
        <v>253</v>
      </c>
      <c r="C66" s="82">
        <v>13123</v>
      </c>
      <c r="D66" s="81">
        <v>8280</v>
      </c>
      <c r="E66" s="81">
        <v>5820</v>
      </c>
      <c r="F66" s="81">
        <v>235</v>
      </c>
      <c r="G66" s="81">
        <v>75</v>
      </c>
      <c r="H66" s="81">
        <v>490</v>
      </c>
      <c r="I66" s="81">
        <v>200</v>
      </c>
      <c r="J66" s="81">
        <v>1240</v>
      </c>
      <c r="K66" s="81">
        <v>25</v>
      </c>
      <c r="L66" s="81">
        <v>195</v>
      </c>
      <c r="M66" s="81">
        <v>2835</v>
      </c>
      <c r="N66" s="81">
        <v>3065</v>
      </c>
      <c r="T66" s="60" t="s">
        <v>253</v>
      </c>
      <c r="U66" s="60"/>
      <c r="V66" s="91">
        <v>13123</v>
      </c>
      <c r="W66" s="88">
        <v>7960</v>
      </c>
      <c r="X66" s="88">
        <v>5580</v>
      </c>
      <c r="Y66" s="91">
        <v>220</v>
      </c>
      <c r="Z66" s="91">
        <v>60</v>
      </c>
      <c r="AA66" s="91">
        <v>465</v>
      </c>
      <c r="AB66" s="91">
        <v>195</v>
      </c>
      <c r="AC66" s="88">
        <v>1210</v>
      </c>
      <c r="AD66" s="91">
        <v>25</v>
      </c>
      <c r="AE66" s="91">
        <v>205</v>
      </c>
      <c r="AF66" s="88">
        <v>2715</v>
      </c>
      <c r="AG66" s="88">
        <v>2935</v>
      </c>
    </row>
    <row r="67" spans="2:33" ht="13.05" customHeight="1" x14ac:dyDescent="0.25">
      <c r="B67" s="28" t="s">
        <v>254</v>
      </c>
      <c r="C67" s="82">
        <v>13125</v>
      </c>
      <c r="D67" s="81">
        <v>680</v>
      </c>
      <c r="E67" s="81">
        <v>430</v>
      </c>
      <c r="F67" s="81">
        <v>10</v>
      </c>
      <c r="G67" s="81">
        <v>5</v>
      </c>
      <c r="H67" s="81">
        <v>60</v>
      </c>
      <c r="I67" s="81">
        <v>30</v>
      </c>
      <c r="J67" s="81">
        <v>115</v>
      </c>
      <c r="K67" s="81">
        <v>0</v>
      </c>
      <c r="L67" s="81">
        <v>30</v>
      </c>
      <c r="M67" s="81">
        <v>205</v>
      </c>
      <c r="N67" s="81">
        <v>245</v>
      </c>
      <c r="T67" s="60" t="s">
        <v>254</v>
      </c>
      <c r="U67" s="60"/>
      <c r="V67" s="91">
        <v>13125</v>
      </c>
      <c r="W67" s="91">
        <v>705</v>
      </c>
      <c r="X67" s="91">
        <v>435</v>
      </c>
      <c r="Y67" s="91">
        <v>15</v>
      </c>
      <c r="Z67" s="91">
        <v>10</v>
      </c>
      <c r="AA67" s="91">
        <v>55</v>
      </c>
      <c r="AB67" s="91">
        <v>30</v>
      </c>
      <c r="AC67" s="91">
        <v>120</v>
      </c>
      <c r="AD67" s="91">
        <v>5</v>
      </c>
      <c r="AE67" s="91">
        <v>35</v>
      </c>
      <c r="AF67" s="91">
        <v>205</v>
      </c>
      <c r="AG67" s="91">
        <v>255</v>
      </c>
    </row>
    <row r="68" spans="2:33" ht="13.05" customHeight="1" x14ac:dyDescent="0.25">
      <c r="B68" s="28" t="s">
        <v>255</v>
      </c>
      <c r="C68" s="82">
        <v>13127</v>
      </c>
      <c r="D68" s="81">
        <v>18835</v>
      </c>
      <c r="E68" s="81">
        <v>12940</v>
      </c>
      <c r="F68" s="81">
        <v>535</v>
      </c>
      <c r="G68" s="81">
        <v>215</v>
      </c>
      <c r="H68" s="81">
        <v>1330</v>
      </c>
      <c r="I68" s="81">
        <v>595</v>
      </c>
      <c r="J68" s="81">
        <v>2690</v>
      </c>
      <c r="K68" s="81">
        <v>35</v>
      </c>
      <c r="L68" s="81">
        <v>495</v>
      </c>
      <c r="M68" s="81">
        <v>5965</v>
      </c>
      <c r="N68" s="81">
        <v>7640</v>
      </c>
      <c r="T68" s="60" t="s">
        <v>255</v>
      </c>
      <c r="U68" s="60"/>
      <c r="V68" s="91">
        <v>13127</v>
      </c>
      <c r="W68" s="88">
        <v>18215</v>
      </c>
      <c r="X68" s="88">
        <v>12380</v>
      </c>
      <c r="Y68" s="91">
        <v>540</v>
      </c>
      <c r="Z68" s="91">
        <v>215</v>
      </c>
      <c r="AA68" s="88">
        <v>1345</v>
      </c>
      <c r="AB68" s="91">
        <v>565</v>
      </c>
      <c r="AC68" s="88">
        <v>2645</v>
      </c>
      <c r="AD68" s="91">
        <v>30</v>
      </c>
      <c r="AE68" s="91">
        <v>495</v>
      </c>
      <c r="AF68" s="88">
        <v>5700</v>
      </c>
      <c r="AG68" s="88">
        <v>7340</v>
      </c>
    </row>
    <row r="69" spans="2:33" ht="13.05" customHeight="1" x14ac:dyDescent="0.25">
      <c r="B69" s="28" t="s">
        <v>256</v>
      </c>
      <c r="C69" s="82">
        <v>13129</v>
      </c>
      <c r="D69" s="81">
        <v>11140</v>
      </c>
      <c r="E69" s="81">
        <v>7020</v>
      </c>
      <c r="F69" s="81">
        <v>250</v>
      </c>
      <c r="G69" s="81">
        <v>110</v>
      </c>
      <c r="H69" s="81">
        <v>695</v>
      </c>
      <c r="I69" s="81">
        <v>380</v>
      </c>
      <c r="J69" s="81">
        <v>2210</v>
      </c>
      <c r="K69" s="81">
        <v>35</v>
      </c>
      <c r="L69" s="81">
        <v>440</v>
      </c>
      <c r="M69" s="81">
        <v>3195</v>
      </c>
      <c r="N69" s="81">
        <v>4065</v>
      </c>
      <c r="T69" s="60" t="s">
        <v>256</v>
      </c>
      <c r="U69" s="60"/>
      <c r="V69" s="91">
        <v>13129</v>
      </c>
      <c r="W69" s="88">
        <v>10950</v>
      </c>
      <c r="X69" s="88">
        <v>6820</v>
      </c>
      <c r="Y69" s="91">
        <v>250</v>
      </c>
      <c r="Z69" s="91">
        <v>90</v>
      </c>
      <c r="AA69" s="91">
        <v>685</v>
      </c>
      <c r="AB69" s="91">
        <v>360</v>
      </c>
      <c r="AC69" s="88">
        <v>2220</v>
      </c>
      <c r="AD69" s="91">
        <v>45</v>
      </c>
      <c r="AE69" s="91">
        <v>480</v>
      </c>
      <c r="AF69" s="88">
        <v>3095</v>
      </c>
      <c r="AG69" s="88">
        <v>3935</v>
      </c>
    </row>
    <row r="70" spans="2:33" ht="13.05" customHeight="1" x14ac:dyDescent="0.25">
      <c r="B70" s="28" t="s">
        <v>257</v>
      </c>
      <c r="C70" s="82">
        <v>13131</v>
      </c>
      <c r="D70" s="81">
        <v>5455</v>
      </c>
      <c r="E70" s="81">
        <v>3445</v>
      </c>
      <c r="F70" s="81">
        <v>115</v>
      </c>
      <c r="G70" s="81">
        <v>65</v>
      </c>
      <c r="H70" s="81">
        <v>400</v>
      </c>
      <c r="I70" s="81">
        <v>195</v>
      </c>
      <c r="J70" s="81">
        <v>1065</v>
      </c>
      <c r="K70" s="81">
        <v>10</v>
      </c>
      <c r="L70" s="81">
        <v>160</v>
      </c>
      <c r="M70" s="81">
        <v>1555</v>
      </c>
      <c r="N70" s="81">
        <v>2085</v>
      </c>
      <c r="T70" s="60" t="s">
        <v>257</v>
      </c>
      <c r="U70" s="60"/>
      <c r="V70" s="91">
        <v>13131</v>
      </c>
      <c r="W70" s="88">
        <v>5635</v>
      </c>
      <c r="X70" s="88">
        <v>3505</v>
      </c>
      <c r="Y70" s="91">
        <v>135</v>
      </c>
      <c r="Z70" s="91">
        <v>55</v>
      </c>
      <c r="AA70" s="91">
        <v>420</v>
      </c>
      <c r="AB70" s="91">
        <v>215</v>
      </c>
      <c r="AC70" s="88">
        <v>1105</v>
      </c>
      <c r="AD70" s="91">
        <v>15</v>
      </c>
      <c r="AE70" s="91">
        <v>185</v>
      </c>
      <c r="AF70" s="88">
        <v>1620</v>
      </c>
      <c r="AG70" s="88">
        <v>2120</v>
      </c>
    </row>
    <row r="71" spans="2:33" ht="13.05" customHeight="1" x14ac:dyDescent="0.25">
      <c r="B71" s="28" t="s">
        <v>258</v>
      </c>
      <c r="C71" s="82">
        <v>13133</v>
      </c>
      <c r="D71" s="81">
        <v>5440</v>
      </c>
      <c r="E71" s="81">
        <v>3935</v>
      </c>
      <c r="F71" s="81">
        <v>245</v>
      </c>
      <c r="G71" s="81">
        <v>45</v>
      </c>
      <c r="H71" s="81">
        <v>295</v>
      </c>
      <c r="I71" s="81">
        <v>120</v>
      </c>
      <c r="J71" s="81">
        <v>680</v>
      </c>
      <c r="K71" s="81">
        <v>5</v>
      </c>
      <c r="L71" s="81">
        <v>115</v>
      </c>
      <c r="M71" s="81">
        <v>2005</v>
      </c>
      <c r="N71" s="81">
        <v>2135</v>
      </c>
      <c r="T71" s="60" t="s">
        <v>258</v>
      </c>
      <c r="U71" s="60"/>
      <c r="V71" s="91">
        <v>13133</v>
      </c>
      <c r="W71" s="88">
        <v>5330</v>
      </c>
      <c r="X71" s="88">
        <v>3795</v>
      </c>
      <c r="Y71" s="91">
        <v>215</v>
      </c>
      <c r="Z71" s="91">
        <v>45</v>
      </c>
      <c r="AA71" s="91">
        <v>295</v>
      </c>
      <c r="AB71" s="91">
        <v>120</v>
      </c>
      <c r="AC71" s="91">
        <v>705</v>
      </c>
      <c r="AD71" s="91">
        <v>15</v>
      </c>
      <c r="AE71" s="91">
        <v>140</v>
      </c>
      <c r="AF71" s="88">
        <v>1915</v>
      </c>
      <c r="AG71" s="88">
        <v>2040</v>
      </c>
    </row>
    <row r="72" spans="2:33" ht="13.05" customHeight="1" x14ac:dyDescent="0.25">
      <c r="B72" s="28" t="s">
        <v>259</v>
      </c>
      <c r="C72" s="82">
        <v>13135</v>
      </c>
      <c r="D72" s="81">
        <v>98070</v>
      </c>
      <c r="E72" s="81">
        <v>66675</v>
      </c>
      <c r="F72" s="81">
        <v>3535</v>
      </c>
      <c r="G72" s="81">
        <v>1260</v>
      </c>
      <c r="H72" s="81">
        <v>5895</v>
      </c>
      <c r="I72" s="81">
        <v>4255</v>
      </c>
      <c r="J72" s="81">
        <v>12760</v>
      </c>
      <c r="K72" s="81">
        <v>175</v>
      </c>
      <c r="L72" s="81">
        <v>3515</v>
      </c>
      <c r="M72" s="81">
        <v>30395</v>
      </c>
      <c r="N72" s="81">
        <v>38735</v>
      </c>
      <c r="T72" s="60" t="s">
        <v>259</v>
      </c>
      <c r="U72" s="60"/>
      <c r="V72" s="91">
        <v>13135</v>
      </c>
      <c r="W72" s="88">
        <v>93810</v>
      </c>
      <c r="X72" s="88">
        <v>63050</v>
      </c>
      <c r="Y72" s="88">
        <v>3305</v>
      </c>
      <c r="Z72" s="88">
        <v>1175</v>
      </c>
      <c r="AA72" s="88">
        <v>5745</v>
      </c>
      <c r="AB72" s="88">
        <v>4190</v>
      </c>
      <c r="AC72" s="88">
        <v>12630</v>
      </c>
      <c r="AD72" s="91">
        <v>180</v>
      </c>
      <c r="AE72" s="88">
        <v>3535</v>
      </c>
      <c r="AF72" s="88">
        <v>28500</v>
      </c>
      <c r="AG72" s="88">
        <v>36410</v>
      </c>
    </row>
    <row r="73" spans="2:33" ht="13.05" customHeight="1" x14ac:dyDescent="0.25">
      <c r="B73" s="28" t="s">
        <v>260</v>
      </c>
      <c r="C73" s="82">
        <v>13137</v>
      </c>
      <c r="D73" s="81">
        <v>10025</v>
      </c>
      <c r="E73" s="81">
        <v>7100</v>
      </c>
      <c r="F73" s="81">
        <v>285</v>
      </c>
      <c r="G73" s="81">
        <v>115</v>
      </c>
      <c r="H73" s="81">
        <v>575</v>
      </c>
      <c r="I73" s="81">
        <v>280</v>
      </c>
      <c r="J73" s="81">
        <v>1400</v>
      </c>
      <c r="K73" s="81">
        <v>15</v>
      </c>
      <c r="L73" s="81">
        <v>255</v>
      </c>
      <c r="M73" s="81">
        <v>3290</v>
      </c>
      <c r="N73" s="81">
        <v>4000</v>
      </c>
      <c r="T73" s="60" t="s">
        <v>260</v>
      </c>
      <c r="U73" s="60"/>
      <c r="V73" s="91">
        <v>13137</v>
      </c>
      <c r="W73" s="88">
        <v>9965</v>
      </c>
      <c r="X73" s="88">
        <v>6940</v>
      </c>
      <c r="Y73" s="91">
        <v>285</v>
      </c>
      <c r="Z73" s="91">
        <v>110</v>
      </c>
      <c r="AA73" s="91">
        <v>610</v>
      </c>
      <c r="AB73" s="91">
        <v>290</v>
      </c>
      <c r="AC73" s="88">
        <v>1430</v>
      </c>
      <c r="AD73" s="91">
        <v>20</v>
      </c>
      <c r="AE73" s="91">
        <v>280</v>
      </c>
      <c r="AF73" s="88">
        <v>3235</v>
      </c>
      <c r="AG73" s="88">
        <v>3925</v>
      </c>
    </row>
    <row r="74" spans="2:33" ht="13.05" customHeight="1" x14ac:dyDescent="0.25">
      <c r="B74" s="28" t="s">
        <v>261</v>
      </c>
      <c r="C74" s="82">
        <v>13139</v>
      </c>
      <c r="D74" s="81">
        <v>35060</v>
      </c>
      <c r="E74" s="81">
        <v>24990</v>
      </c>
      <c r="F74" s="81">
        <v>1190</v>
      </c>
      <c r="G74" s="81">
        <v>305</v>
      </c>
      <c r="H74" s="81">
        <v>2145</v>
      </c>
      <c r="I74" s="81">
        <v>1015</v>
      </c>
      <c r="J74" s="81">
        <v>4495</v>
      </c>
      <c r="K74" s="81">
        <v>50</v>
      </c>
      <c r="L74" s="81">
        <v>870</v>
      </c>
      <c r="M74" s="81">
        <v>11540</v>
      </c>
      <c r="N74" s="81">
        <v>14405</v>
      </c>
      <c r="T74" s="60" t="s">
        <v>261</v>
      </c>
      <c r="U74" s="60"/>
      <c r="V74" s="91">
        <v>13139</v>
      </c>
      <c r="W74" s="88">
        <v>32355</v>
      </c>
      <c r="X74" s="88">
        <v>22765</v>
      </c>
      <c r="Y74" s="88">
        <v>1095</v>
      </c>
      <c r="Z74" s="91">
        <v>280</v>
      </c>
      <c r="AA74" s="88">
        <v>2035</v>
      </c>
      <c r="AB74" s="91">
        <v>990</v>
      </c>
      <c r="AC74" s="88">
        <v>4290</v>
      </c>
      <c r="AD74" s="91">
        <v>50</v>
      </c>
      <c r="AE74" s="91">
        <v>850</v>
      </c>
      <c r="AF74" s="88">
        <v>10365</v>
      </c>
      <c r="AG74" s="88">
        <v>13210</v>
      </c>
    </row>
    <row r="75" spans="2:33" ht="13.05" customHeight="1" x14ac:dyDescent="0.25">
      <c r="B75" s="28" t="s">
        <v>262</v>
      </c>
      <c r="C75" s="82">
        <v>13141</v>
      </c>
      <c r="D75" s="81">
        <v>2435</v>
      </c>
      <c r="E75" s="81">
        <v>1525</v>
      </c>
      <c r="F75" s="81">
        <v>45</v>
      </c>
      <c r="G75" s="81">
        <v>25</v>
      </c>
      <c r="H75" s="81">
        <v>180</v>
      </c>
      <c r="I75" s="81">
        <v>100</v>
      </c>
      <c r="J75" s="81">
        <v>475</v>
      </c>
      <c r="K75" s="81">
        <v>10</v>
      </c>
      <c r="L75" s="81">
        <v>75</v>
      </c>
      <c r="M75" s="81">
        <v>725</v>
      </c>
      <c r="N75" s="81">
        <v>845</v>
      </c>
      <c r="T75" s="60" t="s">
        <v>262</v>
      </c>
      <c r="U75" s="60"/>
      <c r="V75" s="91">
        <v>13141</v>
      </c>
      <c r="W75" s="88">
        <v>2350</v>
      </c>
      <c r="X75" s="88">
        <v>1405</v>
      </c>
      <c r="Y75" s="91">
        <v>45</v>
      </c>
      <c r="Z75" s="91">
        <v>25</v>
      </c>
      <c r="AA75" s="91">
        <v>175</v>
      </c>
      <c r="AB75" s="91">
        <v>90</v>
      </c>
      <c r="AC75" s="91">
        <v>510</v>
      </c>
      <c r="AD75" s="91">
        <v>15</v>
      </c>
      <c r="AE75" s="91">
        <v>85</v>
      </c>
      <c r="AF75" s="91">
        <v>680</v>
      </c>
      <c r="AG75" s="91">
        <v>800</v>
      </c>
    </row>
    <row r="76" spans="2:33" ht="13.05" customHeight="1" x14ac:dyDescent="0.25">
      <c r="B76" s="28" t="s">
        <v>263</v>
      </c>
      <c r="C76" s="82">
        <v>13143</v>
      </c>
      <c r="D76" s="81">
        <v>6915</v>
      </c>
      <c r="E76" s="81">
        <v>4240</v>
      </c>
      <c r="F76" s="81">
        <v>130</v>
      </c>
      <c r="G76" s="81">
        <v>50</v>
      </c>
      <c r="H76" s="81">
        <v>470</v>
      </c>
      <c r="I76" s="81">
        <v>290</v>
      </c>
      <c r="J76" s="81">
        <v>1385</v>
      </c>
      <c r="K76" s="81">
        <v>40</v>
      </c>
      <c r="L76" s="81">
        <v>310</v>
      </c>
      <c r="M76" s="81">
        <v>1900</v>
      </c>
      <c r="N76" s="81">
        <v>2475</v>
      </c>
      <c r="T76" s="60" t="s">
        <v>263</v>
      </c>
      <c r="U76" s="60"/>
      <c r="V76" s="91">
        <v>13143</v>
      </c>
      <c r="W76" s="88">
        <v>6720</v>
      </c>
      <c r="X76" s="88">
        <v>4085</v>
      </c>
      <c r="Y76" s="91">
        <v>125</v>
      </c>
      <c r="Z76" s="91">
        <v>45</v>
      </c>
      <c r="AA76" s="91">
        <v>475</v>
      </c>
      <c r="AB76" s="91">
        <v>285</v>
      </c>
      <c r="AC76" s="88">
        <v>1370</v>
      </c>
      <c r="AD76" s="91">
        <v>40</v>
      </c>
      <c r="AE76" s="91">
        <v>295</v>
      </c>
      <c r="AF76" s="88">
        <v>1840</v>
      </c>
      <c r="AG76" s="88">
        <v>2385</v>
      </c>
    </row>
    <row r="77" spans="2:33" ht="13.05" customHeight="1" x14ac:dyDescent="0.25">
      <c r="B77" s="28" t="s">
        <v>264</v>
      </c>
      <c r="C77" s="82">
        <v>13145</v>
      </c>
      <c r="D77" s="81">
        <v>6710</v>
      </c>
      <c r="E77" s="81">
        <v>4695</v>
      </c>
      <c r="F77" s="81">
        <v>185</v>
      </c>
      <c r="G77" s="81">
        <v>65</v>
      </c>
      <c r="H77" s="81">
        <v>430</v>
      </c>
      <c r="I77" s="81">
        <v>220</v>
      </c>
      <c r="J77" s="81">
        <v>895</v>
      </c>
      <c r="K77" s="81">
        <v>25</v>
      </c>
      <c r="L77" s="81">
        <v>195</v>
      </c>
      <c r="M77" s="81">
        <v>2245</v>
      </c>
      <c r="N77" s="81">
        <v>2560</v>
      </c>
      <c r="T77" s="60" t="s">
        <v>264</v>
      </c>
      <c r="U77" s="60"/>
      <c r="V77" s="91">
        <v>13145</v>
      </c>
      <c r="W77" s="88">
        <v>6995</v>
      </c>
      <c r="X77" s="88">
        <v>4815</v>
      </c>
      <c r="Y77" s="91">
        <v>195</v>
      </c>
      <c r="Z77" s="91">
        <v>70</v>
      </c>
      <c r="AA77" s="91">
        <v>485</v>
      </c>
      <c r="AB77" s="91">
        <v>235</v>
      </c>
      <c r="AC77" s="88">
        <v>1005</v>
      </c>
      <c r="AD77" s="91">
        <v>15</v>
      </c>
      <c r="AE77" s="91">
        <v>175</v>
      </c>
      <c r="AF77" s="88">
        <v>2290</v>
      </c>
      <c r="AG77" s="88">
        <v>2665</v>
      </c>
    </row>
    <row r="78" spans="2:33" ht="13.05" customHeight="1" x14ac:dyDescent="0.25">
      <c r="B78" s="28" t="s">
        <v>265</v>
      </c>
      <c r="C78" s="82">
        <v>13147</v>
      </c>
      <c r="D78" s="81">
        <v>6695</v>
      </c>
      <c r="E78" s="81">
        <v>4600</v>
      </c>
      <c r="F78" s="81">
        <v>145</v>
      </c>
      <c r="G78" s="81">
        <v>55</v>
      </c>
      <c r="H78" s="81">
        <v>395</v>
      </c>
      <c r="I78" s="81">
        <v>180</v>
      </c>
      <c r="J78" s="81">
        <v>1110</v>
      </c>
      <c r="K78" s="81">
        <v>15</v>
      </c>
      <c r="L78" s="81">
        <v>195</v>
      </c>
      <c r="M78" s="81">
        <v>2085</v>
      </c>
      <c r="N78" s="81">
        <v>2635</v>
      </c>
      <c r="T78" s="60" t="s">
        <v>265</v>
      </c>
      <c r="U78" s="60"/>
      <c r="V78" s="91">
        <v>13147</v>
      </c>
      <c r="W78" s="88">
        <v>6850</v>
      </c>
      <c r="X78" s="88">
        <v>4630</v>
      </c>
      <c r="Y78" s="91">
        <v>160</v>
      </c>
      <c r="Z78" s="91">
        <v>50</v>
      </c>
      <c r="AA78" s="91">
        <v>425</v>
      </c>
      <c r="AB78" s="91">
        <v>195</v>
      </c>
      <c r="AC78" s="88">
        <v>1145</v>
      </c>
      <c r="AD78" s="91">
        <v>20</v>
      </c>
      <c r="AE78" s="91">
        <v>225</v>
      </c>
      <c r="AF78" s="88">
        <v>2090</v>
      </c>
      <c r="AG78" s="88">
        <v>2680</v>
      </c>
    </row>
    <row r="79" spans="2:33" ht="13.05" customHeight="1" x14ac:dyDescent="0.25">
      <c r="B79" s="28" t="s">
        <v>266</v>
      </c>
      <c r="C79" s="82">
        <v>13149</v>
      </c>
      <c r="D79" s="81">
        <v>2495</v>
      </c>
      <c r="E79" s="81">
        <v>1535</v>
      </c>
      <c r="F79" s="81">
        <v>45</v>
      </c>
      <c r="G79" s="81">
        <v>30</v>
      </c>
      <c r="H79" s="81">
        <v>180</v>
      </c>
      <c r="I79" s="81">
        <v>90</v>
      </c>
      <c r="J79" s="81">
        <v>515</v>
      </c>
      <c r="K79" s="81">
        <v>10</v>
      </c>
      <c r="L79" s="81">
        <v>90</v>
      </c>
      <c r="M79" s="81">
        <v>715</v>
      </c>
      <c r="N79" s="81">
        <v>870</v>
      </c>
      <c r="T79" s="60" t="s">
        <v>266</v>
      </c>
      <c r="U79" s="60"/>
      <c r="V79" s="91">
        <v>13149</v>
      </c>
      <c r="W79" s="88">
        <v>2590</v>
      </c>
      <c r="X79" s="88">
        <v>1600</v>
      </c>
      <c r="Y79" s="91">
        <v>50</v>
      </c>
      <c r="Z79" s="91">
        <v>30</v>
      </c>
      <c r="AA79" s="91">
        <v>180</v>
      </c>
      <c r="AB79" s="91">
        <v>95</v>
      </c>
      <c r="AC79" s="91">
        <v>535</v>
      </c>
      <c r="AD79" s="91">
        <v>10</v>
      </c>
      <c r="AE79" s="91">
        <v>90</v>
      </c>
      <c r="AF79" s="91">
        <v>740</v>
      </c>
      <c r="AG79" s="91">
        <v>905</v>
      </c>
    </row>
    <row r="80" spans="2:33" ht="13.05" customHeight="1" x14ac:dyDescent="0.25">
      <c r="B80" s="28" t="s">
        <v>267</v>
      </c>
      <c r="C80" s="82">
        <v>13151</v>
      </c>
      <c r="D80" s="81">
        <v>33330</v>
      </c>
      <c r="E80" s="81">
        <v>21205</v>
      </c>
      <c r="F80" s="81">
        <v>815</v>
      </c>
      <c r="G80" s="81">
        <v>390</v>
      </c>
      <c r="H80" s="81">
        <v>2030</v>
      </c>
      <c r="I80" s="81">
        <v>1620</v>
      </c>
      <c r="J80" s="81">
        <v>5580</v>
      </c>
      <c r="K80" s="81">
        <v>80</v>
      </c>
      <c r="L80" s="81">
        <v>1610</v>
      </c>
      <c r="M80" s="81">
        <v>9370</v>
      </c>
      <c r="N80" s="81">
        <v>12155</v>
      </c>
      <c r="T80" s="60" t="s">
        <v>267</v>
      </c>
      <c r="U80" s="60"/>
      <c r="V80" s="91">
        <v>13151</v>
      </c>
      <c r="W80" s="88">
        <v>32340</v>
      </c>
      <c r="X80" s="88">
        <v>20355</v>
      </c>
      <c r="Y80" s="91">
        <v>780</v>
      </c>
      <c r="Z80" s="91">
        <v>395</v>
      </c>
      <c r="AA80" s="88">
        <v>2045</v>
      </c>
      <c r="AB80" s="88">
        <v>1590</v>
      </c>
      <c r="AC80" s="88">
        <v>5540</v>
      </c>
      <c r="AD80" s="91">
        <v>80</v>
      </c>
      <c r="AE80" s="88">
        <v>1555</v>
      </c>
      <c r="AF80" s="88">
        <v>9055</v>
      </c>
      <c r="AG80" s="88">
        <v>11660</v>
      </c>
    </row>
    <row r="81" spans="2:33" ht="13.05" customHeight="1" x14ac:dyDescent="0.25">
      <c r="B81" s="28" t="s">
        <v>268</v>
      </c>
      <c r="C81" s="82">
        <v>13153</v>
      </c>
      <c r="D81" s="81">
        <v>24280</v>
      </c>
      <c r="E81" s="81">
        <v>15170</v>
      </c>
      <c r="F81" s="81">
        <v>765</v>
      </c>
      <c r="G81" s="81">
        <v>295</v>
      </c>
      <c r="H81" s="81">
        <v>1695</v>
      </c>
      <c r="I81" s="81">
        <v>1000</v>
      </c>
      <c r="J81" s="81">
        <v>4285</v>
      </c>
      <c r="K81" s="81">
        <v>85</v>
      </c>
      <c r="L81" s="81">
        <v>985</v>
      </c>
      <c r="M81" s="81">
        <v>6910</v>
      </c>
      <c r="N81" s="81">
        <v>9015</v>
      </c>
      <c r="T81" s="60" t="s">
        <v>268</v>
      </c>
      <c r="U81" s="60"/>
      <c r="V81" s="91">
        <v>13153</v>
      </c>
      <c r="W81" s="88">
        <v>23410</v>
      </c>
      <c r="X81" s="88">
        <v>14535</v>
      </c>
      <c r="Y81" s="91">
        <v>780</v>
      </c>
      <c r="Z81" s="91">
        <v>280</v>
      </c>
      <c r="AA81" s="88">
        <v>1675</v>
      </c>
      <c r="AB81" s="91">
        <v>985</v>
      </c>
      <c r="AC81" s="88">
        <v>4145</v>
      </c>
      <c r="AD81" s="91">
        <v>70</v>
      </c>
      <c r="AE81" s="91">
        <v>940</v>
      </c>
      <c r="AF81" s="88">
        <v>6600</v>
      </c>
      <c r="AG81" s="88">
        <v>8710</v>
      </c>
    </row>
    <row r="82" spans="2:33" ht="13.05" customHeight="1" x14ac:dyDescent="0.25">
      <c r="B82" s="28" t="s">
        <v>269</v>
      </c>
      <c r="C82" s="82">
        <v>13155</v>
      </c>
      <c r="D82" s="81">
        <v>2205</v>
      </c>
      <c r="E82" s="81">
        <v>1370</v>
      </c>
      <c r="F82" s="81">
        <v>50</v>
      </c>
      <c r="G82" s="81">
        <v>30</v>
      </c>
      <c r="H82" s="81">
        <v>175</v>
      </c>
      <c r="I82" s="81">
        <v>105</v>
      </c>
      <c r="J82" s="81">
        <v>390</v>
      </c>
      <c r="K82" s="81">
        <v>10</v>
      </c>
      <c r="L82" s="81">
        <v>75</v>
      </c>
      <c r="M82" s="81">
        <v>640</v>
      </c>
      <c r="N82" s="81">
        <v>820</v>
      </c>
      <c r="T82" s="60" t="s">
        <v>269</v>
      </c>
      <c r="U82" s="60"/>
      <c r="V82" s="91">
        <v>13155</v>
      </c>
      <c r="W82" s="88">
        <v>2145</v>
      </c>
      <c r="X82" s="88">
        <v>1325</v>
      </c>
      <c r="Y82" s="91">
        <v>55</v>
      </c>
      <c r="Z82" s="91">
        <v>35</v>
      </c>
      <c r="AA82" s="91">
        <v>175</v>
      </c>
      <c r="AB82" s="91">
        <v>110</v>
      </c>
      <c r="AC82" s="91">
        <v>380</v>
      </c>
      <c r="AD82" s="91">
        <v>5</v>
      </c>
      <c r="AE82" s="91">
        <v>60</v>
      </c>
      <c r="AF82" s="91">
        <v>615</v>
      </c>
      <c r="AG82" s="91">
        <v>790</v>
      </c>
    </row>
    <row r="83" spans="2:33" ht="13.05" customHeight="1" x14ac:dyDescent="0.25">
      <c r="B83" s="28" t="s">
        <v>270</v>
      </c>
      <c r="C83" s="82">
        <v>13157</v>
      </c>
      <c r="D83" s="81">
        <v>12765</v>
      </c>
      <c r="E83" s="81">
        <v>8455</v>
      </c>
      <c r="F83" s="81">
        <v>315</v>
      </c>
      <c r="G83" s="81">
        <v>110</v>
      </c>
      <c r="H83" s="81">
        <v>800</v>
      </c>
      <c r="I83" s="81">
        <v>470</v>
      </c>
      <c r="J83" s="81">
        <v>2120</v>
      </c>
      <c r="K83" s="81">
        <v>40</v>
      </c>
      <c r="L83" s="81">
        <v>455</v>
      </c>
      <c r="M83" s="81">
        <v>3870</v>
      </c>
      <c r="N83" s="81">
        <v>4825</v>
      </c>
      <c r="T83" s="60" t="s">
        <v>270</v>
      </c>
      <c r="U83" s="60"/>
      <c r="V83" s="91">
        <v>13157</v>
      </c>
      <c r="W83" s="88">
        <v>12610</v>
      </c>
      <c r="X83" s="88">
        <v>8290</v>
      </c>
      <c r="Y83" s="91">
        <v>315</v>
      </c>
      <c r="Z83" s="91">
        <v>125</v>
      </c>
      <c r="AA83" s="91">
        <v>795</v>
      </c>
      <c r="AB83" s="91">
        <v>465</v>
      </c>
      <c r="AC83" s="88">
        <v>2130</v>
      </c>
      <c r="AD83" s="91">
        <v>35</v>
      </c>
      <c r="AE83" s="91">
        <v>455</v>
      </c>
      <c r="AF83" s="88">
        <v>3750</v>
      </c>
      <c r="AG83" s="88">
        <v>4720</v>
      </c>
    </row>
    <row r="84" spans="2:33" ht="13.05" customHeight="1" x14ac:dyDescent="0.25">
      <c r="B84" s="28" t="s">
        <v>271</v>
      </c>
      <c r="C84" s="82">
        <v>13159</v>
      </c>
      <c r="D84" s="81">
        <v>3075</v>
      </c>
      <c r="E84" s="81">
        <v>2015</v>
      </c>
      <c r="F84" s="81">
        <v>75</v>
      </c>
      <c r="G84" s="81">
        <v>30</v>
      </c>
      <c r="H84" s="81">
        <v>175</v>
      </c>
      <c r="I84" s="81">
        <v>115</v>
      </c>
      <c r="J84" s="81">
        <v>540</v>
      </c>
      <c r="K84" s="81">
        <v>10</v>
      </c>
      <c r="L84" s="81">
        <v>115</v>
      </c>
      <c r="M84" s="81">
        <v>955</v>
      </c>
      <c r="N84" s="81">
        <v>1095</v>
      </c>
      <c r="T84" s="60" t="s">
        <v>271</v>
      </c>
      <c r="U84" s="60"/>
      <c r="V84" s="91">
        <v>13159</v>
      </c>
      <c r="W84" s="88">
        <v>3280</v>
      </c>
      <c r="X84" s="88">
        <v>2120</v>
      </c>
      <c r="Y84" s="91">
        <v>85</v>
      </c>
      <c r="Z84" s="91">
        <v>40</v>
      </c>
      <c r="AA84" s="91">
        <v>195</v>
      </c>
      <c r="AB84" s="91">
        <v>115</v>
      </c>
      <c r="AC84" s="91">
        <v>600</v>
      </c>
      <c r="AD84" s="91">
        <v>10</v>
      </c>
      <c r="AE84" s="91">
        <v>115</v>
      </c>
      <c r="AF84" s="88">
        <v>1000</v>
      </c>
      <c r="AG84" s="88">
        <v>1165</v>
      </c>
    </row>
    <row r="85" spans="2:33" ht="13.05" customHeight="1" x14ac:dyDescent="0.25">
      <c r="B85" s="28" t="s">
        <v>272</v>
      </c>
      <c r="C85" s="82">
        <v>13161</v>
      </c>
      <c r="D85" s="81">
        <v>3185</v>
      </c>
      <c r="E85" s="81">
        <v>1820</v>
      </c>
      <c r="F85" s="81">
        <v>85</v>
      </c>
      <c r="G85" s="81">
        <v>35</v>
      </c>
      <c r="H85" s="81">
        <v>240</v>
      </c>
      <c r="I85" s="81">
        <v>175</v>
      </c>
      <c r="J85" s="81">
        <v>680</v>
      </c>
      <c r="K85" s="81">
        <v>10</v>
      </c>
      <c r="L85" s="81">
        <v>140</v>
      </c>
      <c r="M85" s="81">
        <v>850</v>
      </c>
      <c r="N85" s="81">
        <v>1080</v>
      </c>
      <c r="T85" s="60" t="s">
        <v>272</v>
      </c>
      <c r="U85" s="60"/>
      <c r="V85" s="91">
        <v>13161</v>
      </c>
      <c r="W85" s="88">
        <v>3030</v>
      </c>
      <c r="X85" s="88">
        <v>1730</v>
      </c>
      <c r="Y85" s="91">
        <v>85</v>
      </c>
      <c r="Z85" s="91">
        <v>20</v>
      </c>
      <c r="AA85" s="91">
        <v>240</v>
      </c>
      <c r="AB85" s="91">
        <v>165</v>
      </c>
      <c r="AC85" s="91">
        <v>640</v>
      </c>
      <c r="AD85" s="91">
        <v>5</v>
      </c>
      <c r="AE85" s="91">
        <v>145</v>
      </c>
      <c r="AF85" s="91">
        <v>820</v>
      </c>
      <c r="AG85" s="88">
        <v>1035</v>
      </c>
    </row>
    <row r="86" spans="2:33" ht="13.05" customHeight="1" x14ac:dyDescent="0.25">
      <c r="B86" s="28" t="s">
        <v>273</v>
      </c>
      <c r="C86" s="82">
        <v>13163</v>
      </c>
      <c r="D86" s="81">
        <v>4130</v>
      </c>
      <c r="E86" s="81">
        <v>2530</v>
      </c>
      <c r="F86" s="81">
        <v>105</v>
      </c>
      <c r="G86" s="81">
        <v>45</v>
      </c>
      <c r="H86" s="81">
        <v>350</v>
      </c>
      <c r="I86" s="81">
        <v>190</v>
      </c>
      <c r="J86" s="81">
        <v>740</v>
      </c>
      <c r="K86" s="81">
        <v>15</v>
      </c>
      <c r="L86" s="81">
        <v>155</v>
      </c>
      <c r="M86" s="81">
        <v>1145</v>
      </c>
      <c r="N86" s="81">
        <v>1540</v>
      </c>
      <c r="T86" s="60" t="s">
        <v>273</v>
      </c>
      <c r="U86" s="60"/>
      <c r="V86" s="91">
        <v>13163</v>
      </c>
      <c r="W86" s="88">
        <v>4155</v>
      </c>
      <c r="X86" s="88">
        <v>2505</v>
      </c>
      <c r="Y86" s="91">
        <v>100</v>
      </c>
      <c r="Z86" s="91">
        <v>40</v>
      </c>
      <c r="AA86" s="91">
        <v>375</v>
      </c>
      <c r="AB86" s="91">
        <v>190</v>
      </c>
      <c r="AC86" s="91">
        <v>765</v>
      </c>
      <c r="AD86" s="91">
        <v>20</v>
      </c>
      <c r="AE86" s="91">
        <v>160</v>
      </c>
      <c r="AF86" s="88">
        <v>1130</v>
      </c>
      <c r="AG86" s="88">
        <v>1540</v>
      </c>
    </row>
    <row r="87" spans="2:33" ht="13.05" customHeight="1" x14ac:dyDescent="0.25">
      <c r="B87" s="28" t="s">
        <v>274</v>
      </c>
      <c r="C87" s="82">
        <v>13165</v>
      </c>
      <c r="D87" s="81">
        <v>1890</v>
      </c>
      <c r="E87" s="81">
        <v>1165</v>
      </c>
      <c r="F87" s="81">
        <v>40</v>
      </c>
      <c r="G87" s="81">
        <v>15</v>
      </c>
      <c r="H87" s="81">
        <v>165</v>
      </c>
      <c r="I87" s="81">
        <v>85</v>
      </c>
      <c r="J87" s="81">
        <v>355</v>
      </c>
      <c r="K87" s="81">
        <v>5</v>
      </c>
      <c r="L87" s="81">
        <v>60</v>
      </c>
      <c r="M87" s="81">
        <v>505</v>
      </c>
      <c r="N87" s="81">
        <v>735</v>
      </c>
      <c r="T87" s="60" t="s">
        <v>274</v>
      </c>
      <c r="U87" s="60"/>
      <c r="V87" s="91">
        <v>13165</v>
      </c>
      <c r="W87" s="88">
        <v>1875</v>
      </c>
      <c r="X87" s="88">
        <v>1145</v>
      </c>
      <c r="Y87" s="91">
        <v>40</v>
      </c>
      <c r="Z87" s="91">
        <v>20</v>
      </c>
      <c r="AA87" s="91">
        <v>160</v>
      </c>
      <c r="AB87" s="91">
        <v>75</v>
      </c>
      <c r="AC87" s="91">
        <v>370</v>
      </c>
      <c r="AD87" s="91">
        <v>5</v>
      </c>
      <c r="AE87" s="91">
        <v>60</v>
      </c>
      <c r="AF87" s="91">
        <v>505</v>
      </c>
      <c r="AG87" s="91">
        <v>705</v>
      </c>
    </row>
    <row r="88" spans="2:33" ht="13.05" customHeight="1" x14ac:dyDescent="0.25">
      <c r="B88" s="28" t="s">
        <v>275</v>
      </c>
      <c r="C88" s="82">
        <v>13167</v>
      </c>
      <c r="D88" s="81">
        <v>2110</v>
      </c>
      <c r="E88" s="81">
        <v>1295</v>
      </c>
      <c r="F88" s="81">
        <v>35</v>
      </c>
      <c r="G88" s="81">
        <v>20</v>
      </c>
      <c r="H88" s="81">
        <v>160</v>
      </c>
      <c r="I88" s="81">
        <v>75</v>
      </c>
      <c r="J88" s="81">
        <v>435</v>
      </c>
      <c r="K88" s="81">
        <v>10</v>
      </c>
      <c r="L88" s="81">
        <v>80</v>
      </c>
      <c r="M88" s="81">
        <v>575</v>
      </c>
      <c r="N88" s="81">
        <v>765</v>
      </c>
      <c r="T88" s="60" t="s">
        <v>275</v>
      </c>
      <c r="U88" s="60"/>
      <c r="V88" s="91">
        <v>13167</v>
      </c>
      <c r="W88" s="88">
        <v>2345</v>
      </c>
      <c r="X88" s="88">
        <v>1385</v>
      </c>
      <c r="Y88" s="91">
        <v>45</v>
      </c>
      <c r="Z88" s="91">
        <v>20</v>
      </c>
      <c r="AA88" s="91">
        <v>195</v>
      </c>
      <c r="AB88" s="91">
        <v>90</v>
      </c>
      <c r="AC88" s="91">
        <v>510</v>
      </c>
      <c r="AD88" s="91">
        <v>10</v>
      </c>
      <c r="AE88" s="91">
        <v>90</v>
      </c>
      <c r="AF88" s="91">
        <v>635</v>
      </c>
      <c r="AG88" s="91">
        <v>850</v>
      </c>
    </row>
    <row r="89" spans="2:33" ht="13.05" customHeight="1" x14ac:dyDescent="0.25">
      <c r="B89" s="28" t="s">
        <v>276</v>
      </c>
      <c r="C89" s="82">
        <v>13169</v>
      </c>
      <c r="D89" s="81">
        <v>6005</v>
      </c>
      <c r="E89" s="81">
        <v>3705</v>
      </c>
      <c r="F89" s="81">
        <v>155</v>
      </c>
      <c r="G89" s="81">
        <v>60</v>
      </c>
      <c r="H89" s="81">
        <v>440</v>
      </c>
      <c r="I89" s="81">
        <v>225</v>
      </c>
      <c r="J89" s="81">
        <v>1165</v>
      </c>
      <c r="K89" s="81">
        <v>20</v>
      </c>
      <c r="L89" s="81">
        <v>235</v>
      </c>
      <c r="M89" s="81">
        <v>1685</v>
      </c>
      <c r="N89" s="81">
        <v>2215</v>
      </c>
      <c r="T89" s="60" t="s">
        <v>276</v>
      </c>
      <c r="U89" s="60"/>
      <c r="V89" s="91">
        <v>13169</v>
      </c>
      <c r="W89" s="88">
        <v>5935</v>
      </c>
      <c r="X89" s="88">
        <v>3580</v>
      </c>
      <c r="Y89" s="91">
        <v>140</v>
      </c>
      <c r="Z89" s="91">
        <v>55</v>
      </c>
      <c r="AA89" s="91">
        <v>450</v>
      </c>
      <c r="AB89" s="91">
        <v>225</v>
      </c>
      <c r="AC89" s="88">
        <v>1210</v>
      </c>
      <c r="AD89" s="91">
        <v>25</v>
      </c>
      <c r="AE89" s="91">
        <v>250</v>
      </c>
      <c r="AF89" s="88">
        <v>1620</v>
      </c>
      <c r="AG89" s="88">
        <v>2125</v>
      </c>
    </row>
    <row r="90" spans="2:33" ht="13.05" customHeight="1" x14ac:dyDescent="0.25">
      <c r="B90" s="28" t="s">
        <v>277</v>
      </c>
      <c r="C90" s="82">
        <v>13171</v>
      </c>
      <c r="D90" s="81">
        <v>4195</v>
      </c>
      <c r="E90" s="81">
        <v>2670</v>
      </c>
      <c r="F90" s="81">
        <v>90</v>
      </c>
      <c r="G90" s="81">
        <v>25</v>
      </c>
      <c r="H90" s="81">
        <v>260</v>
      </c>
      <c r="I90" s="81">
        <v>170</v>
      </c>
      <c r="J90" s="81">
        <v>825</v>
      </c>
      <c r="K90" s="81">
        <v>15</v>
      </c>
      <c r="L90" s="81">
        <v>140</v>
      </c>
      <c r="M90" s="81">
        <v>1180</v>
      </c>
      <c r="N90" s="81">
        <v>1540</v>
      </c>
      <c r="T90" s="60" t="s">
        <v>277</v>
      </c>
      <c r="U90" s="60"/>
      <c r="V90" s="91">
        <v>13171</v>
      </c>
      <c r="W90" s="88">
        <v>4190</v>
      </c>
      <c r="X90" s="88">
        <v>2635</v>
      </c>
      <c r="Y90" s="91">
        <v>90</v>
      </c>
      <c r="Z90" s="91">
        <v>25</v>
      </c>
      <c r="AA90" s="91">
        <v>285</v>
      </c>
      <c r="AB90" s="91">
        <v>160</v>
      </c>
      <c r="AC90" s="91">
        <v>825</v>
      </c>
      <c r="AD90" s="91">
        <v>15</v>
      </c>
      <c r="AE90" s="91">
        <v>155</v>
      </c>
      <c r="AF90" s="88">
        <v>1160</v>
      </c>
      <c r="AG90" s="88">
        <v>1530</v>
      </c>
    </row>
    <row r="91" spans="2:33" ht="13.05" customHeight="1" x14ac:dyDescent="0.25">
      <c r="B91" s="28" t="s">
        <v>278</v>
      </c>
      <c r="C91" s="82">
        <v>13173</v>
      </c>
      <c r="D91" s="81">
        <v>1740</v>
      </c>
      <c r="E91" s="81">
        <v>950</v>
      </c>
      <c r="F91" s="81">
        <v>40</v>
      </c>
      <c r="G91" s="81">
        <v>20</v>
      </c>
      <c r="H91" s="81">
        <v>130</v>
      </c>
      <c r="I91" s="81">
        <v>85</v>
      </c>
      <c r="J91" s="81">
        <v>405</v>
      </c>
      <c r="K91" s="81">
        <v>15</v>
      </c>
      <c r="L91" s="81">
        <v>95</v>
      </c>
      <c r="M91" s="81">
        <v>475</v>
      </c>
      <c r="N91" s="81">
        <v>545</v>
      </c>
      <c r="T91" s="60" t="s">
        <v>278</v>
      </c>
      <c r="U91" s="60"/>
      <c r="V91" s="91">
        <v>13173</v>
      </c>
      <c r="W91" s="88">
        <v>1785</v>
      </c>
      <c r="X91" s="91">
        <v>970</v>
      </c>
      <c r="Y91" s="91">
        <v>40</v>
      </c>
      <c r="Z91" s="91">
        <v>25</v>
      </c>
      <c r="AA91" s="91">
        <v>135</v>
      </c>
      <c r="AB91" s="91">
        <v>85</v>
      </c>
      <c r="AC91" s="91">
        <v>420</v>
      </c>
      <c r="AD91" s="91">
        <v>15</v>
      </c>
      <c r="AE91" s="91">
        <v>95</v>
      </c>
      <c r="AF91" s="91">
        <v>480</v>
      </c>
      <c r="AG91" s="91">
        <v>535</v>
      </c>
    </row>
    <row r="92" spans="2:33" ht="13.05" customHeight="1" x14ac:dyDescent="0.25">
      <c r="B92" s="28" t="s">
        <v>279</v>
      </c>
      <c r="C92" s="82">
        <v>13175</v>
      </c>
      <c r="D92" s="81">
        <v>11355</v>
      </c>
      <c r="E92" s="81">
        <v>6885</v>
      </c>
      <c r="F92" s="81">
        <v>225</v>
      </c>
      <c r="G92" s="81">
        <v>110</v>
      </c>
      <c r="H92" s="81">
        <v>735</v>
      </c>
      <c r="I92" s="81">
        <v>425</v>
      </c>
      <c r="J92" s="81">
        <v>2420</v>
      </c>
      <c r="K92" s="81">
        <v>45</v>
      </c>
      <c r="L92" s="81">
        <v>510</v>
      </c>
      <c r="M92" s="81">
        <v>3065</v>
      </c>
      <c r="N92" s="81">
        <v>4105</v>
      </c>
      <c r="T92" s="60" t="s">
        <v>279</v>
      </c>
      <c r="U92" s="60"/>
      <c r="V92" s="91">
        <v>13175</v>
      </c>
      <c r="W92" s="88">
        <v>11310</v>
      </c>
      <c r="X92" s="88">
        <v>6700</v>
      </c>
      <c r="Y92" s="91">
        <v>235</v>
      </c>
      <c r="Z92" s="91">
        <v>125</v>
      </c>
      <c r="AA92" s="91">
        <v>760</v>
      </c>
      <c r="AB92" s="91">
        <v>440</v>
      </c>
      <c r="AC92" s="88">
        <v>2445</v>
      </c>
      <c r="AD92" s="91">
        <v>45</v>
      </c>
      <c r="AE92" s="91">
        <v>560</v>
      </c>
      <c r="AF92" s="88">
        <v>2950</v>
      </c>
      <c r="AG92" s="88">
        <v>4020</v>
      </c>
    </row>
    <row r="93" spans="2:33" ht="13.05" customHeight="1" x14ac:dyDescent="0.25">
      <c r="B93" s="28" t="s">
        <v>280</v>
      </c>
      <c r="C93" s="82">
        <v>13177</v>
      </c>
      <c r="D93" s="81">
        <v>4815</v>
      </c>
      <c r="E93" s="81">
        <v>3180</v>
      </c>
      <c r="F93" s="81">
        <v>120</v>
      </c>
      <c r="G93" s="81">
        <v>50</v>
      </c>
      <c r="H93" s="81">
        <v>345</v>
      </c>
      <c r="I93" s="81">
        <v>220</v>
      </c>
      <c r="J93" s="81">
        <v>705</v>
      </c>
      <c r="K93" s="81">
        <v>15</v>
      </c>
      <c r="L93" s="81">
        <v>180</v>
      </c>
      <c r="M93" s="81">
        <v>1450</v>
      </c>
      <c r="N93" s="81">
        <v>1735</v>
      </c>
      <c r="T93" s="60" t="s">
        <v>280</v>
      </c>
      <c r="U93" s="60"/>
      <c r="V93" s="91">
        <v>13177</v>
      </c>
      <c r="W93" s="88">
        <v>4705</v>
      </c>
      <c r="X93" s="88">
        <v>3070</v>
      </c>
      <c r="Y93" s="91">
        <v>120</v>
      </c>
      <c r="Z93" s="91">
        <v>55</v>
      </c>
      <c r="AA93" s="91">
        <v>345</v>
      </c>
      <c r="AB93" s="91">
        <v>205</v>
      </c>
      <c r="AC93" s="91">
        <v>715</v>
      </c>
      <c r="AD93" s="91">
        <v>10</v>
      </c>
      <c r="AE93" s="91">
        <v>185</v>
      </c>
      <c r="AF93" s="88">
        <v>1370</v>
      </c>
      <c r="AG93" s="88">
        <v>1670</v>
      </c>
    </row>
    <row r="94" spans="2:33" ht="13.05" customHeight="1" x14ac:dyDescent="0.25">
      <c r="B94" s="28" t="s">
        <v>281</v>
      </c>
      <c r="C94" s="82">
        <v>13179</v>
      </c>
      <c r="D94" s="81">
        <v>7415</v>
      </c>
      <c r="E94" s="81">
        <v>4210</v>
      </c>
      <c r="F94" s="81">
        <v>200</v>
      </c>
      <c r="G94" s="81">
        <v>100</v>
      </c>
      <c r="H94" s="81">
        <v>505</v>
      </c>
      <c r="I94" s="81">
        <v>395</v>
      </c>
      <c r="J94" s="81">
        <v>1540</v>
      </c>
      <c r="K94" s="81">
        <v>50</v>
      </c>
      <c r="L94" s="81">
        <v>415</v>
      </c>
      <c r="M94" s="81">
        <v>1880</v>
      </c>
      <c r="N94" s="81">
        <v>2430</v>
      </c>
      <c r="T94" s="60" t="s">
        <v>281</v>
      </c>
      <c r="U94" s="60"/>
      <c r="V94" s="91">
        <v>13179</v>
      </c>
      <c r="W94" s="88">
        <v>7150</v>
      </c>
      <c r="X94" s="88">
        <v>4060</v>
      </c>
      <c r="Y94" s="91">
        <v>215</v>
      </c>
      <c r="Z94" s="91">
        <v>90</v>
      </c>
      <c r="AA94" s="91">
        <v>490</v>
      </c>
      <c r="AB94" s="91">
        <v>375</v>
      </c>
      <c r="AC94" s="88">
        <v>1450</v>
      </c>
      <c r="AD94" s="91">
        <v>35</v>
      </c>
      <c r="AE94" s="91">
        <v>435</v>
      </c>
      <c r="AF94" s="88">
        <v>1810</v>
      </c>
      <c r="AG94" s="88">
        <v>2340</v>
      </c>
    </row>
    <row r="95" spans="2:33" ht="13.05" customHeight="1" x14ac:dyDescent="0.25">
      <c r="B95" s="28" t="s">
        <v>282</v>
      </c>
      <c r="C95" s="82">
        <v>13181</v>
      </c>
      <c r="D95" s="81">
        <v>2195</v>
      </c>
      <c r="E95" s="81">
        <v>1475</v>
      </c>
      <c r="F95" s="81">
        <v>60</v>
      </c>
      <c r="G95" s="81">
        <v>20</v>
      </c>
      <c r="H95" s="81">
        <v>145</v>
      </c>
      <c r="I95" s="81">
        <v>75</v>
      </c>
      <c r="J95" s="81">
        <v>345</v>
      </c>
      <c r="K95" s="81">
        <v>10</v>
      </c>
      <c r="L95" s="81">
        <v>65</v>
      </c>
      <c r="M95" s="81">
        <v>675</v>
      </c>
      <c r="N95" s="81">
        <v>830</v>
      </c>
      <c r="T95" s="60" t="s">
        <v>282</v>
      </c>
      <c r="U95" s="60"/>
      <c r="V95" s="91">
        <v>13181</v>
      </c>
      <c r="W95" s="88">
        <v>2135</v>
      </c>
      <c r="X95" s="88">
        <v>1415</v>
      </c>
      <c r="Y95" s="91">
        <v>55</v>
      </c>
      <c r="Z95" s="91">
        <v>15</v>
      </c>
      <c r="AA95" s="91">
        <v>160</v>
      </c>
      <c r="AB95" s="91">
        <v>75</v>
      </c>
      <c r="AC95" s="91">
        <v>350</v>
      </c>
      <c r="AD95" s="91">
        <v>5</v>
      </c>
      <c r="AE95" s="91">
        <v>60</v>
      </c>
      <c r="AF95" s="91">
        <v>655</v>
      </c>
      <c r="AG95" s="91">
        <v>810</v>
      </c>
    </row>
    <row r="96" spans="2:33" ht="13.05" customHeight="1" x14ac:dyDescent="0.25">
      <c r="B96" s="28" t="s">
        <v>283</v>
      </c>
      <c r="C96" s="82">
        <v>13183</v>
      </c>
      <c r="D96" s="81">
        <v>1725</v>
      </c>
      <c r="E96" s="81">
        <v>895</v>
      </c>
      <c r="F96" s="81">
        <v>50</v>
      </c>
      <c r="G96" s="81">
        <v>20</v>
      </c>
      <c r="H96" s="81">
        <v>155</v>
      </c>
      <c r="I96" s="81">
        <v>105</v>
      </c>
      <c r="J96" s="81">
        <v>370</v>
      </c>
      <c r="K96" s="81">
        <v>10</v>
      </c>
      <c r="L96" s="81">
        <v>120</v>
      </c>
      <c r="M96" s="81">
        <v>425</v>
      </c>
      <c r="N96" s="81">
        <v>510</v>
      </c>
      <c r="T96" s="60" t="s">
        <v>283</v>
      </c>
      <c r="U96" s="60"/>
      <c r="V96" s="91">
        <v>13183</v>
      </c>
      <c r="W96" s="88">
        <v>1645</v>
      </c>
      <c r="X96" s="91">
        <v>865</v>
      </c>
      <c r="Y96" s="91">
        <v>50</v>
      </c>
      <c r="Z96" s="91">
        <v>20</v>
      </c>
      <c r="AA96" s="91">
        <v>135</v>
      </c>
      <c r="AB96" s="91">
        <v>100</v>
      </c>
      <c r="AC96" s="91">
        <v>370</v>
      </c>
      <c r="AD96" s="91">
        <v>10</v>
      </c>
      <c r="AE96" s="91">
        <v>95</v>
      </c>
      <c r="AF96" s="91">
        <v>400</v>
      </c>
      <c r="AG96" s="91">
        <v>500</v>
      </c>
    </row>
    <row r="97" spans="2:33" ht="13.05" customHeight="1" x14ac:dyDescent="0.25">
      <c r="B97" s="28" t="s">
        <v>284</v>
      </c>
      <c r="C97" s="82">
        <v>13185</v>
      </c>
      <c r="D97" s="81">
        <v>18795</v>
      </c>
      <c r="E97" s="81">
        <v>11545</v>
      </c>
      <c r="F97" s="81">
        <v>470</v>
      </c>
      <c r="G97" s="81">
        <v>265</v>
      </c>
      <c r="H97" s="81">
        <v>1470</v>
      </c>
      <c r="I97" s="81">
        <v>920</v>
      </c>
      <c r="J97" s="81">
        <v>3315</v>
      </c>
      <c r="K97" s="81">
        <v>70</v>
      </c>
      <c r="L97" s="81">
        <v>740</v>
      </c>
      <c r="M97" s="81">
        <v>5185</v>
      </c>
      <c r="N97" s="81">
        <v>7000</v>
      </c>
      <c r="T97" s="60" t="s">
        <v>284</v>
      </c>
      <c r="U97" s="60"/>
      <c r="V97" s="91">
        <v>13185</v>
      </c>
      <c r="W97" s="88">
        <v>18220</v>
      </c>
      <c r="X97" s="88">
        <v>11080</v>
      </c>
      <c r="Y97" s="91">
        <v>485</v>
      </c>
      <c r="Z97" s="91">
        <v>265</v>
      </c>
      <c r="AA97" s="88">
        <v>1450</v>
      </c>
      <c r="AB97" s="91">
        <v>905</v>
      </c>
      <c r="AC97" s="88">
        <v>3235</v>
      </c>
      <c r="AD97" s="91">
        <v>70</v>
      </c>
      <c r="AE97" s="91">
        <v>730</v>
      </c>
      <c r="AF97" s="88">
        <v>4940</v>
      </c>
      <c r="AG97" s="88">
        <v>6735</v>
      </c>
    </row>
    <row r="98" spans="2:33" ht="13.05" customHeight="1" x14ac:dyDescent="0.25">
      <c r="B98" s="28" t="s">
        <v>285</v>
      </c>
      <c r="C98" s="82">
        <v>13187</v>
      </c>
      <c r="D98" s="81">
        <v>6340</v>
      </c>
      <c r="E98" s="81">
        <v>4535</v>
      </c>
      <c r="F98" s="81">
        <v>180</v>
      </c>
      <c r="G98" s="81">
        <v>55</v>
      </c>
      <c r="H98" s="81">
        <v>385</v>
      </c>
      <c r="I98" s="81">
        <v>145</v>
      </c>
      <c r="J98" s="81">
        <v>865</v>
      </c>
      <c r="K98" s="81">
        <v>15</v>
      </c>
      <c r="L98" s="81">
        <v>160</v>
      </c>
      <c r="M98" s="81">
        <v>2100</v>
      </c>
      <c r="N98" s="81">
        <v>2450</v>
      </c>
      <c r="T98" s="60" t="s">
        <v>285</v>
      </c>
      <c r="U98" s="60"/>
      <c r="V98" s="91">
        <v>13187</v>
      </c>
      <c r="W98" s="88">
        <v>6390</v>
      </c>
      <c r="X98" s="88">
        <v>4565</v>
      </c>
      <c r="Y98" s="91">
        <v>180</v>
      </c>
      <c r="Z98" s="91">
        <v>50</v>
      </c>
      <c r="AA98" s="91">
        <v>405</v>
      </c>
      <c r="AB98" s="91">
        <v>130</v>
      </c>
      <c r="AC98" s="91">
        <v>890</v>
      </c>
      <c r="AD98" s="91">
        <v>10</v>
      </c>
      <c r="AE98" s="91">
        <v>160</v>
      </c>
      <c r="AF98" s="88">
        <v>2115</v>
      </c>
      <c r="AG98" s="88">
        <v>2460</v>
      </c>
    </row>
    <row r="99" spans="2:33" ht="13.05" customHeight="1" x14ac:dyDescent="0.25">
      <c r="B99" s="28" t="s">
        <v>288</v>
      </c>
      <c r="C99" s="82">
        <v>13193</v>
      </c>
      <c r="D99" s="81">
        <v>2455</v>
      </c>
      <c r="E99" s="81">
        <v>1455</v>
      </c>
      <c r="F99" s="81">
        <v>40</v>
      </c>
      <c r="G99" s="81">
        <v>15</v>
      </c>
      <c r="H99" s="81">
        <v>205</v>
      </c>
      <c r="I99" s="81">
        <v>120</v>
      </c>
      <c r="J99" s="81">
        <v>540</v>
      </c>
      <c r="K99" s="81">
        <v>5</v>
      </c>
      <c r="L99" s="81">
        <v>75</v>
      </c>
      <c r="M99" s="81">
        <v>650</v>
      </c>
      <c r="N99" s="81">
        <v>865</v>
      </c>
      <c r="T99" s="68" t="s">
        <v>288</v>
      </c>
      <c r="U99" s="68"/>
      <c r="V99" s="91">
        <v>13193</v>
      </c>
      <c r="W99" s="88">
        <v>2665</v>
      </c>
      <c r="X99" s="88">
        <v>1565</v>
      </c>
      <c r="Y99" s="91">
        <v>50</v>
      </c>
      <c r="Z99" s="91">
        <v>20</v>
      </c>
      <c r="AA99" s="91">
        <v>210</v>
      </c>
      <c r="AB99" s="91">
        <v>120</v>
      </c>
      <c r="AC99" s="91">
        <v>600</v>
      </c>
      <c r="AD99" s="91">
        <v>10</v>
      </c>
      <c r="AE99" s="91">
        <v>90</v>
      </c>
      <c r="AF99" s="91">
        <v>675</v>
      </c>
      <c r="AG99" s="91">
        <v>940</v>
      </c>
    </row>
    <row r="100" spans="2:33" ht="13.05" customHeight="1" x14ac:dyDescent="0.25">
      <c r="B100" s="28" t="s">
        <v>289</v>
      </c>
      <c r="C100" s="82">
        <v>13195</v>
      </c>
      <c r="D100" s="81">
        <v>6700</v>
      </c>
      <c r="E100" s="81">
        <v>4310</v>
      </c>
      <c r="F100" s="81">
        <v>155</v>
      </c>
      <c r="G100" s="81">
        <v>95</v>
      </c>
      <c r="H100" s="81">
        <v>370</v>
      </c>
      <c r="I100" s="81">
        <v>245</v>
      </c>
      <c r="J100" s="81">
        <v>1260</v>
      </c>
      <c r="K100" s="81">
        <v>20</v>
      </c>
      <c r="L100" s="81">
        <v>245</v>
      </c>
      <c r="M100" s="81">
        <v>1995</v>
      </c>
      <c r="N100" s="81">
        <v>2365</v>
      </c>
      <c r="T100" s="68" t="s">
        <v>289</v>
      </c>
      <c r="U100" s="68"/>
      <c r="V100" s="91">
        <v>13195</v>
      </c>
      <c r="W100" s="88">
        <v>6495</v>
      </c>
      <c r="X100" s="88">
        <v>4140</v>
      </c>
      <c r="Y100" s="91">
        <v>140</v>
      </c>
      <c r="Z100" s="91">
        <v>90</v>
      </c>
      <c r="AA100" s="91">
        <v>380</v>
      </c>
      <c r="AB100" s="91">
        <v>225</v>
      </c>
      <c r="AC100" s="88">
        <v>1235</v>
      </c>
      <c r="AD100" s="91">
        <v>30</v>
      </c>
      <c r="AE100" s="91">
        <v>255</v>
      </c>
      <c r="AF100" s="88">
        <v>1890</v>
      </c>
      <c r="AG100" s="88">
        <v>2295</v>
      </c>
    </row>
    <row r="101" spans="2:33" ht="13.05" customHeight="1" x14ac:dyDescent="0.25">
      <c r="B101" s="28" t="s">
        <v>290</v>
      </c>
      <c r="C101" s="82">
        <v>13197</v>
      </c>
      <c r="D101" s="81">
        <v>1755</v>
      </c>
      <c r="E101" s="81">
        <v>1005</v>
      </c>
      <c r="F101" s="81">
        <v>50</v>
      </c>
      <c r="G101" s="81">
        <v>30</v>
      </c>
      <c r="H101" s="81">
        <v>135</v>
      </c>
      <c r="I101" s="81">
        <v>60</v>
      </c>
      <c r="J101" s="81">
        <v>385</v>
      </c>
      <c r="K101" s="81">
        <v>10</v>
      </c>
      <c r="L101" s="81">
        <v>80</v>
      </c>
      <c r="M101" s="81">
        <v>515</v>
      </c>
      <c r="N101" s="81">
        <v>565</v>
      </c>
      <c r="T101" s="68" t="s">
        <v>290</v>
      </c>
      <c r="U101" s="68"/>
      <c r="V101" s="91">
        <v>13197</v>
      </c>
      <c r="W101" s="88">
        <v>1790</v>
      </c>
      <c r="X101" s="88">
        <v>1005</v>
      </c>
      <c r="Y101" s="91">
        <v>60</v>
      </c>
      <c r="Z101" s="91">
        <v>30</v>
      </c>
      <c r="AA101" s="91">
        <v>150</v>
      </c>
      <c r="AB101" s="91">
        <v>60</v>
      </c>
      <c r="AC101" s="91">
        <v>395</v>
      </c>
      <c r="AD101" s="91">
        <v>15</v>
      </c>
      <c r="AE101" s="91">
        <v>75</v>
      </c>
      <c r="AF101" s="91">
        <v>510</v>
      </c>
      <c r="AG101" s="91">
        <v>580</v>
      </c>
    </row>
    <row r="102" spans="2:33" ht="13.05" customHeight="1" x14ac:dyDescent="0.25">
      <c r="B102" s="28" t="s">
        <v>286</v>
      </c>
      <c r="C102" s="82">
        <v>13189</v>
      </c>
      <c r="D102" s="81">
        <v>4970</v>
      </c>
      <c r="E102" s="81">
        <v>3100</v>
      </c>
      <c r="F102" s="81">
        <v>120</v>
      </c>
      <c r="G102" s="81">
        <v>55</v>
      </c>
      <c r="H102" s="81">
        <v>380</v>
      </c>
      <c r="I102" s="81">
        <v>225</v>
      </c>
      <c r="J102" s="81">
        <v>885</v>
      </c>
      <c r="K102" s="81">
        <v>10</v>
      </c>
      <c r="L102" s="81">
        <v>195</v>
      </c>
      <c r="M102" s="81">
        <v>1410</v>
      </c>
      <c r="N102" s="81">
        <v>1860</v>
      </c>
      <c r="T102" s="68" t="s">
        <v>286</v>
      </c>
      <c r="U102" s="68"/>
      <c r="V102" s="91">
        <v>13189</v>
      </c>
      <c r="W102" s="88">
        <v>5025</v>
      </c>
      <c r="X102" s="88">
        <v>3060</v>
      </c>
      <c r="Y102" s="91">
        <v>125</v>
      </c>
      <c r="Z102" s="91">
        <v>50</v>
      </c>
      <c r="AA102" s="91">
        <v>385</v>
      </c>
      <c r="AB102" s="91">
        <v>235</v>
      </c>
      <c r="AC102" s="91">
        <v>945</v>
      </c>
      <c r="AD102" s="91">
        <v>15</v>
      </c>
      <c r="AE102" s="91">
        <v>210</v>
      </c>
      <c r="AF102" s="88">
        <v>1395</v>
      </c>
      <c r="AG102" s="88">
        <v>1855</v>
      </c>
    </row>
    <row r="103" spans="2:33" ht="13.05" customHeight="1" x14ac:dyDescent="0.25">
      <c r="B103" s="28" t="s">
        <v>287</v>
      </c>
      <c r="C103" s="82">
        <v>13191</v>
      </c>
      <c r="D103" s="81">
        <v>3125</v>
      </c>
      <c r="E103" s="81">
        <v>2110</v>
      </c>
      <c r="F103" s="81">
        <v>80</v>
      </c>
      <c r="G103" s="81">
        <v>40</v>
      </c>
      <c r="H103" s="81">
        <v>200</v>
      </c>
      <c r="I103" s="81">
        <v>75</v>
      </c>
      <c r="J103" s="81">
        <v>525</v>
      </c>
      <c r="K103" s="81">
        <v>15</v>
      </c>
      <c r="L103" s="81">
        <v>80</v>
      </c>
      <c r="M103" s="81">
        <v>1005</v>
      </c>
      <c r="N103" s="81">
        <v>1155</v>
      </c>
      <c r="T103" s="68" t="s">
        <v>287</v>
      </c>
      <c r="U103" s="68"/>
      <c r="V103" s="91">
        <v>13191</v>
      </c>
      <c r="W103" s="88">
        <v>3065</v>
      </c>
      <c r="X103" s="88">
        <v>2035</v>
      </c>
      <c r="Y103" s="91">
        <v>85</v>
      </c>
      <c r="Z103" s="91">
        <v>45</v>
      </c>
      <c r="AA103" s="91">
        <v>190</v>
      </c>
      <c r="AB103" s="91">
        <v>85</v>
      </c>
      <c r="AC103" s="91">
        <v>530</v>
      </c>
      <c r="AD103" s="91">
        <v>15</v>
      </c>
      <c r="AE103" s="91">
        <v>80</v>
      </c>
      <c r="AF103" s="91">
        <v>980</v>
      </c>
      <c r="AG103" s="88">
        <v>1110</v>
      </c>
    </row>
    <row r="104" spans="2:33" ht="13.05" customHeight="1" x14ac:dyDescent="0.25">
      <c r="B104" s="28" t="s">
        <v>291</v>
      </c>
      <c r="C104" s="82">
        <v>13199</v>
      </c>
      <c r="D104" s="81">
        <v>5295</v>
      </c>
      <c r="E104" s="81">
        <v>3405</v>
      </c>
      <c r="F104" s="81">
        <v>95</v>
      </c>
      <c r="G104" s="81">
        <v>55</v>
      </c>
      <c r="H104" s="81">
        <v>355</v>
      </c>
      <c r="I104" s="81">
        <v>165</v>
      </c>
      <c r="J104" s="81">
        <v>1025</v>
      </c>
      <c r="K104" s="81">
        <v>15</v>
      </c>
      <c r="L104" s="81">
        <v>180</v>
      </c>
      <c r="M104" s="81">
        <v>1485</v>
      </c>
      <c r="N104" s="81">
        <v>2015</v>
      </c>
      <c r="T104" s="60" t="s">
        <v>291</v>
      </c>
      <c r="U104" s="60"/>
      <c r="V104" s="91">
        <v>13199</v>
      </c>
      <c r="W104" s="88">
        <v>5595</v>
      </c>
      <c r="X104" s="88">
        <v>3490</v>
      </c>
      <c r="Y104" s="91">
        <v>110</v>
      </c>
      <c r="Z104" s="91">
        <v>70</v>
      </c>
      <c r="AA104" s="91">
        <v>395</v>
      </c>
      <c r="AB104" s="91">
        <v>175</v>
      </c>
      <c r="AC104" s="88">
        <v>1105</v>
      </c>
      <c r="AD104" s="91">
        <v>20</v>
      </c>
      <c r="AE104" s="91">
        <v>230</v>
      </c>
      <c r="AF104" s="88">
        <v>1525</v>
      </c>
      <c r="AG104" s="88">
        <v>2090</v>
      </c>
    </row>
    <row r="105" spans="2:33" ht="13.05" customHeight="1" x14ac:dyDescent="0.25">
      <c r="B105" s="28" t="s">
        <v>292</v>
      </c>
      <c r="C105" s="82">
        <v>13201</v>
      </c>
      <c r="D105" s="81">
        <v>1450</v>
      </c>
      <c r="E105" s="81">
        <v>920</v>
      </c>
      <c r="F105" s="81">
        <v>35</v>
      </c>
      <c r="G105" s="81">
        <v>5</v>
      </c>
      <c r="H105" s="81">
        <v>140</v>
      </c>
      <c r="I105" s="81">
        <v>45</v>
      </c>
      <c r="J105" s="81">
        <v>230</v>
      </c>
      <c r="K105" s="81">
        <v>10</v>
      </c>
      <c r="L105" s="81">
        <v>65</v>
      </c>
      <c r="M105" s="81">
        <v>415</v>
      </c>
      <c r="N105" s="81">
        <v>585</v>
      </c>
      <c r="T105" s="60" t="s">
        <v>292</v>
      </c>
      <c r="U105" s="60"/>
      <c r="V105" s="91">
        <v>13201</v>
      </c>
      <c r="W105" s="88">
        <v>1600</v>
      </c>
      <c r="X105" s="88">
        <v>1015</v>
      </c>
      <c r="Y105" s="91">
        <v>50</v>
      </c>
      <c r="Z105" s="91">
        <v>10</v>
      </c>
      <c r="AA105" s="91">
        <v>145</v>
      </c>
      <c r="AB105" s="91">
        <v>60</v>
      </c>
      <c r="AC105" s="91">
        <v>255</v>
      </c>
      <c r="AD105" s="91">
        <v>5</v>
      </c>
      <c r="AE105" s="91">
        <v>60</v>
      </c>
      <c r="AF105" s="91">
        <v>460</v>
      </c>
      <c r="AG105" s="91">
        <v>640</v>
      </c>
    </row>
    <row r="106" spans="2:33" ht="13.05" customHeight="1" x14ac:dyDescent="0.25">
      <c r="B106" s="28" t="s">
        <v>293</v>
      </c>
      <c r="C106" s="82">
        <v>13205</v>
      </c>
      <c r="D106" s="81">
        <v>4810</v>
      </c>
      <c r="E106" s="81">
        <v>2990</v>
      </c>
      <c r="F106" s="81">
        <v>120</v>
      </c>
      <c r="G106" s="81">
        <v>45</v>
      </c>
      <c r="H106" s="81">
        <v>360</v>
      </c>
      <c r="I106" s="81">
        <v>200</v>
      </c>
      <c r="J106" s="81">
        <v>925</v>
      </c>
      <c r="K106" s="81">
        <v>15</v>
      </c>
      <c r="L106" s="81">
        <v>155</v>
      </c>
      <c r="M106" s="81">
        <v>1350</v>
      </c>
      <c r="N106" s="81">
        <v>1820</v>
      </c>
      <c r="T106" s="60" t="s">
        <v>293</v>
      </c>
      <c r="U106" s="60"/>
      <c r="V106" s="91">
        <v>13205</v>
      </c>
      <c r="W106" s="88">
        <v>4990</v>
      </c>
      <c r="X106" s="88">
        <v>3045</v>
      </c>
      <c r="Y106" s="91">
        <v>110</v>
      </c>
      <c r="Z106" s="91">
        <v>40</v>
      </c>
      <c r="AA106" s="91">
        <v>400</v>
      </c>
      <c r="AB106" s="91">
        <v>190</v>
      </c>
      <c r="AC106" s="88">
        <v>1010</v>
      </c>
      <c r="AD106" s="91">
        <v>15</v>
      </c>
      <c r="AE106" s="91">
        <v>180</v>
      </c>
      <c r="AF106" s="88">
        <v>1365</v>
      </c>
      <c r="AG106" s="88">
        <v>1850</v>
      </c>
    </row>
    <row r="107" spans="2:33" ht="13.05" customHeight="1" x14ac:dyDescent="0.25">
      <c r="B107" s="28" t="s">
        <v>294</v>
      </c>
      <c r="C107" s="82">
        <v>13207</v>
      </c>
      <c r="D107" s="81">
        <v>6010</v>
      </c>
      <c r="E107" s="81">
        <v>3995</v>
      </c>
      <c r="F107" s="81">
        <v>140</v>
      </c>
      <c r="G107" s="81">
        <v>50</v>
      </c>
      <c r="H107" s="81">
        <v>340</v>
      </c>
      <c r="I107" s="81">
        <v>175</v>
      </c>
      <c r="J107" s="81">
        <v>1095</v>
      </c>
      <c r="K107" s="81">
        <v>20</v>
      </c>
      <c r="L107" s="81">
        <v>195</v>
      </c>
      <c r="M107" s="81">
        <v>1830</v>
      </c>
      <c r="N107" s="81">
        <v>2195</v>
      </c>
      <c r="T107" s="60" t="s">
        <v>294</v>
      </c>
      <c r="U107" s="60"/>
      <c r="V107" s="91">
        <v>13207</v>
      </c>
      <c r="W107" s="88">
        <v>5800</v>
      </c>
      <c r="X107" s="88">
        <v>3810</v>
      </c>
      <c r="Y107" s="91">
        <v>145</v>
      </c>
      <c r="Z107" s="91">
        <v>50</v>
      </c>
      <c r="AA107" s="91">
        <v>315</v>
      </c>
      <c r="AB107" s="91">
        <v>175</v>
      </c>
      <c r="AC107" s="88">
        <v>1115</v>
      </c>
      <c r="AD107" s="91">
        <v>10</v>
      </c>
      <c r="AE107" s="91">
        <v>180</v>
      </c>
      <c r="AF107" s="88">
        <v>1770</v>
      </c>
      <c r="AG107" s="88">
        <v>2065</v>
      </c>
    </row>
    <row r="108" spans="2:33" ht="13.05" customHeight="1" x14ac:dyDescent="0.25">
      <c r="B108" s="28" t="s">
        <v>295</v>
      </c>
      <c r="C108" s="82">
        <v>13209</v>
      </c>
      <c r="D108" s="81">
        <v>1940</v>
      </c>
      <c r="E108" s="81">
        <v>1185</v>
      </c>
      <c r="F108" s="81">
        <v>40</v>
      </c>
      <c r="G108" s="81">
        <v>15</v>
      </c>
      <c r="H108" s="81">
        <v>145</v>
      </c>
      <c r="I108" s="81">
        <v>65</v>
      </c>
      <c r="J108" s="81">
        <v>420</v>
      </c>
      <c r="K108" s="81">
        <v>5</v>
      </c>
      <c r="L108" s="81">
        <v>65</v>
      </c>
      <c r="M108" s="81">
        <v>550</v>
      </c>
      <c r="N108" s="81">
        <v>680</v>
      </c>
      <c r="T108" s="60" t="s">
        <v>295</v>
      </c>
      <c r="U108" s="60"/>
      <c r="V108" s="91">
        <v>13209</v>
      </c>
      <c r="W108" s="88">
        <v>1690</v>
      </c>
      <c r="X108" s="91">
        <v>995</v>
      </c>
      <c r="Y108" s="91">
        <v>45</v>
      </c>
      <c r="Z108" s="91">
        <v>5</v>
      </c>
      <c r="AA108" s="91">
        <v>125</v>
      </c>
      <c r="AB108" s="91">
        <v>65</v>
      </c>
      <c r="AC108" s="91">
        <v>380</v>
      </c>
      <c r="AD108" s="91">
        <v>5</v>
      </c>
      <c r="AE108" s="91">
        <v>70</v>
      </c>
      <c r="AF108" s="91">
        <v>460</v>
      </c>
      <c r="AG108" s="91">
        <v>585</v>
      </c>
    </row>
    <row r="109" spans="2:33" ht="13.05" customHeight="1" x14ac:dyDescent="0.25">
      <c r="B109" s="28" t="s">
        <v>296</v>
      </c>
      <c r="C109" s="82">
        <v>13211</v>
      </c>
      <c r="D109" s="81">
        <v>4525</v>
      </c>
      <c r="E109" s="81">
        <v>3180</v>
      </c>
      <c r="F109" s="81">
        <v>105</v>
      </c>
      <c r="G109" s="81">
        <v>50</v>
      </c>
      <c r="H109" s="81">
        <v>245</v>
      </c>
      <c r="I109" s="81">
        <v>135</v>
      </c>
      <c r="J109" s="81">
        <v>655</v>
      </c>
      <c r="K109" s="81">
        <v>15</v>
      </c>
      <c r="L109" s="81">
        <v>140</v>
      </c>
      <c r="M109" s="81">
        <v>1475</v>
      </c>
      <c r="N109" s="81">
        <v>1745</v>
      </c>
      <c r="T109" s="60" t="s">
        <v>296</v>
      </c>
      <c r="U109" s="60"/>
      <c r="V109" s="91">
        <v>13211</v>
      </c>
      <c r="W109" s="88">
        <v>4340</v>
      </c>
      <c r="X109" s="88">
        <v>3000</v>
      </c>
      <c r="Y109" s="91">
        <v>110</v>
      </c>
      <c r="Z109" s="91">
        <v>45</v>
      </c>
      <c r="AA109" s="91">
        <v>250</v>
      </c>
      <c r="AB109" s="91">
        <v>120</v>
      </c>
      <c r="AC109" s="91">
        <v>660</v>
      </c>
      <c r="AD109" s="91">
        <v>10</v>
      </c>
      <c r="AE109" s="91">
        <v>145</v>
      </c>
      <c r="AF109" s="88">
        <v>1405</v>
      </c>
      <c r="AG109" s="88">
        <v>1665</v>
      </c>
    </row>
    <row r="110" spans="2:33" ht="13.05" customHeight="1" x14ac:dyDescent="0.25">
      <c r="B110" s="28" t="s">
        <v>297</v>
      </c>
      <c r="C110" s="82">
        <v>13213</v>
      </c>
      <c r="D110" s="81">
        <v>8245</v>
      </c>
      <c r="E110" s="81">
        <v>4690</v>
      </c>
      <c r="F110" s="81">
        <v>180</v>
      </c>
      <c r="G110" s="81">
        <v>95</v>
      </c>
      <c r="H110" s="81">
        <v>510</v>
      </c>
      <c r="I110" s="81">
        <v>335</v>
      </c>
      <c r="J110" s="81">
        <v>2040</v>
      </c>
      <c r="K110" s="81">
        <v>15</v>
      </c>
      <c r="L110" s="81">
        <v>380</v>
      </c>
      <c r="M110" s="81">
        <v>2260</v>
      </c>
      <c r="N110" s="81">
        <v>2640</v>
      </c>
      <c r="T110" s="60" t="s">
        <v>297</v>
      </c>
      <c r="U110" s="60"/>
      <c r="V110" s="91">
        <v>13213</v>
      </c>
      <c r="W110" s="88">
        <v>8365</v>
      </c>
      <c r="X110" s="88">
        <v>4670</v>
      </c>
      <c r="Y110" s="91">
        <v>185</v>
      </c>
      <c r="Z110" s="91">
        <v>95</v>
      </c>
      <c r="AA110" s="91">
        <v>520</v>
      </c>
      <c r="AB110" s="91">
        <v>315</v>
      </c>
      <c r="AC110" s="88">
        <v>2140</v>
      </c>
      <c r="AD110" s="91">
        <v>25</v>
      </c>
      <c r="AE110" s="91">
        <v>415</v>
      </c>
      <c r="AF110" s="88">
        <v>2240</v>
      </c>
      <c r="AG110" s="88">
        <v>2665</v>
      </c>
    </row>
    <row r="111" spans="2:33" ht="13.05" customHeight="1" x14ac:dyDescent="0.25">
      <c r="B111" s="28" t="s">
        <v>298</v>
      </c>
      <c r="C111" s="82">
        <v>13215</v>
      </c>
      <c r="D111" s="81">
        <v>37005</v>
      </c>
      <c r="E111" s="81">
        <v>21630</v>
      </c>
      <c r="F111" s="81">
        <v>965</v>
      </c>
      <c r="G111" s="81">
        <v>385</v>
      </c>
      <c r="H111" s="81">
        <v>3105</v>
      </c>
      <c r="I111" s="81">
        <v>1570</v>
      </c>
      <c r="J111" s="81">
        <v>7580</v>
      </c>
      <c r="K111" s="81">
        <v>155</v>
      </c>
      <c r="L111" s="81">
        <v>1615</v>
      </c>
      <c r="M111" s="81">
        <v>9330</v>
      </c>
      <c r="N111" s="81">
        <v>14015</v>
      </c>
      <c r="T111" s="60" t="s">
        <v>298</v>
      </c>
      <c r="U111" s="60"/>
      <c r="V111" s="91">
        <v>13215</v>
      </c>
      <c r="W111" s="88">
        <v>35870</v>
      </c>
      <c r="X111" s="88">
        <v>20740</v>
      </c>
      <c r="Y111" s="91">
        <v>965</v>
      </c>
      <c r="Z111" s="91">
        <v>365</v>
      </c>
      <c r="AA111" s="88">
        <v>3165</v>
      </c>
      <c r="AB111" s="88">
        <v>1565</v>
      </c>
      <c r="AC111" s="88">
        <v>7370</v>
      </c>
      <c r="AD111" s="91">
        <v>125</v>
      </c>
      <c r="AE111" s="88">
        <v>1575</v>
      </c>
      <c r="AF111" s="88">
        <v>8915</v>
      </c>
      <c r="AG111" s="88">
        <v>13605</v>
      </c>
    </row>
    <row r="112" spans="2:33" ht="13.05" customHeight="1" x14ac:dyDescent="0.25">
      <c r="B112" s="28" t="s">
        <v>299</v>
      </c>
      <c r="C112" s="82">
        <v>13217</v>
      </c>
      <c r="D112" s="81">
        <v>18815</v>
      </c>
      <c r="E112" s="81">
        <v>11690</v>
      </c>
      <c r="F112" s="81">
        <v>415</v>
      </c>
      <c r="G112" s="81">
        <v>220</v>
      </c>
      <c r="H112" s="81">
        <v>1155</v>
      </c>
      <c r="I112" s="81">
        <v>845</v>
      </c>
      <c r="J112" s="81">
        <v>3585</v>
      </c>
      <c r="K112" s="81">
        <v>45</v>
      </c>
      <c r="L112" s="81">
        <v>860</v>
      </c>
      <c r="M112" s="81">
        <v>5160</v>
      </c>
      <c r="N112" s="81">
        <v>6775</v>
      </c>
      <c r="T112" s="60" t="s">
        <v>299</v>
      </c>
      <c r="U112" s="60"/>
      <c r="V112" s="91">
        <v>13217</v>
      </c>
      <c r="W112" s="88">
        <v>18145</v>
      </c>
      <c r="X112" s="88">
        <v>11100</v>
      </c>
      <c r="Y112" s="91">
        <v>405</v>
      </c>
      <c r="Z112" s="91">
        <v>225</v>
      </c>
      <c r="AA112" s="88">
        <v>1150</v>
      </c>
      <c r="AB112" s="91">
        <v>815</v>
      </c>
      <c r="AC112" s="88">
        <v>3525</v>
      </c>
      <c r="AD112" s="91">
        <v>45</v>
      </c>
      <c r="AE112" s="91">
        <v>880</v>
      </c>
      <c r="AF112" s="88">
        <v>4845</v>
      </c>
      <c r="AG112" s="88">
        <v>6470</v>
      </c>
    </row>
    <row r="113" spans="2:33" ht="13.05" customHeight="1" x14ac:dyDescent="0.25">
      <c r="B113" s="28" t="s">
        <v>300</v>
      </c>
      <c r="C113" s="82">
        <v>13219</v>
      </c>
      <c r="D113" s="81">
        <v>6240</v>
      </c>
      <c r="E113" s="81">
        <v>4615</v>
      </c>
      <c r="F113" s="81">
        <v>230</v>
      </c>
      <c r="G113" s="81">
        <v>80</v>
      </c>
      <c r="H113" s="81">
        <v>365</v>
      </c>
      <c r="I113" s="81">
        <v>190</v>
      </c>
      <c r="J113" s="81">
        <v>610</v>
      </c>
      <c r="K113" s="81">
        <v>5</v>
      </c>
      <c r="L113" s="81">
        <v>145</v>
      </c>
      <c r="M113" s="81">
        <v>2160</v>
      </c>
      <c r="N113" s="81">
        <v>2570</v>
      </c>
      <c r="T113" s="60" t="s">
        <v>300</v>
      </c>
      <c r="U113" s="60"/>
      <c r="V113" s="91">
        <v>13219</v>
      </c>
      <c r="W113" s="88">
        <v>5985</v>
      </c>
      <c r="X113" s="88">
        <v>4335</v>
      </c>
      <c r="Y113" s="91">
        <v>215</v>
      </c>
      <c r="Z113" s="91">
        <v>75</v>
      </c>
      <c r="AA113" s="91">
        <v>380</v>
      </c>
      <c r="AB113" s="91">
        <v>185</v>
      </c>
      <c r="AC113" s="91">
        <v>630</v>
      </c>
      <c r="AD113" s="91">
        <v>5</v>
      </c>
      <c r="AE113" s="91">
        <v>160</v>
      </c>
      <c r="AF113" s="88">
        <v>2020</v>
      </c>
      <c r="AG113" s="88">
        <v>2435</v>
      </c>
    </row>
    <row r="114" spans="2:33" ht="13.05" customHeight="1" x14ac:dyDescent="0.25">
      <c r="B114" s="28" t="s">
        <v>301</v>
      </c>
      <c r="C114" s="82">
        <v>13221</v>
      </c>
      <c r="D114" s="81">
        <v>3245</v>
      </c>
      <c r="E114" s="81">
        <v>2105</v>
      </c>
      <c r="F114" s="81">
        <v>80</v>
      </c>
      <c r="G114" s="81">
        <v>30</v>
      </c>
      <c r="H114" s="81">
        <v>215</v>
      </c>
      <c r="I114" s="81">
        <v>100</v>
      </c>
      <c r="J114" s="81">
        <v>605</v>
      </c>
      <c r="K114" s="81">
        <v>10</v>
      </c>
      <c r="L114" s="81">
        <v>100</v>
      </c>
      <c r="M114" s="81">
        <v>980</v>
      </c>
      <c r="N114" s="81">
        <v>1195</v>
      </c>
      <c r="T114" s="60" t="s">
        <v>301</v>
      </c>
      <c r="U114" s="60"/>
      <c r="V114" s="91">
        <v>13221</v>
      </c>
      <c r="W114" s="88">
        <v>3555</v>
      </c>
      <c r="X114" s="88">
        <v>2280</v>
      </c>
      <c r="Y114" s="91">
        <v>80</v>
      </c>
      <c r="Z114" s="91">
        <v>40</v>
      </c>
      <c r="AA114" s="91">
        <v>220</v>
      </c>
      <c r="AB114" s="91">
        <v>110</v>
      </c>
      <c r="AC114" s="91">
        <v>700</v>
      </c>
      <c r="AD114" s="91">
        <v>10</v>
      </c>
      <c r="AE114" s="91">
        <v>115</v>
      </c>
      <c r="AF114" s="88">
        <v>1060</v>
      </c>
      <c r="AG114" s="88">
        <v>1300</v>
      </c>
    </row>
    <row r="115" spans="2:33" ht="13.05" customHeight="1" x14ac:dyDescent="0.25">
      <c r="B115" s="28" t="s">
        <v>302</v>
      </c>
      <c r="C115" s="82">
        <v>13223</v>
      </c>
      <c r="D115" s="81">
        <v>20740</v>
      </c>
      <c r="E115" s="81">
        <v>13110</v>
      </c>
      <c r="F115" s="81">
        <v>495</v>
      </c>
      <c r="G115" s="81">
        <v>210</v>
      </c>
      <c r="H115" s="81">
        <v>1440</v>
      </c>
      <c r="I115" s="81">
        <v>970</v>
      </c>
      <c r="J115" s="81">
        <v>3525</v>
      </c>
      <c r="K115" s="81">
        <v>50</v>
      </c>
      <c r="L115" s="81">
        <v>940</v>
      </c>
      <c r="M115" s="81">
        <v>5795</v>
      </c>
      <c r="N115" s="81">
        <v>7660</v>
      </c>
      <c r="T115" s="60" t="s">
        <v>302</v>
      </c>
      <c r="U115" s="60"/>
      <c r="V115" s="91">
        <v>13223</v>
      </c>
      <c r="W115" s="88">
        <v>20050</v>
      </c>
      <c r="X115" s="88">
        <v>12410</v>
      </c>
      <c r="Y115" s="91">
        <v>505</v>
      </c>
      <c r="Z115" s="91">
        <v>220</v>
      </c>
      <c r="AA115" s="88">
        <v>1450</v>
      </c>
      <c r="AB115" s="91">
        <v>960</v>
      </c>
      <c r="AC115" s="88">
        <v>3500</v>
      </c>
      <c r="AD115" s="91">
        <v>65</v>
      </c>
      <c r="AE115" s="91">
        <v>940</v>
      </c>
      <c r="AF115" s="88">
        <v>5510</v>
      </c>
      <c r="AG115" s="88">
        <v>7260</v>
      </c>
    </row>
    <row r="116" spans="2:33" ht="13.05" customHeight="1" x14ac:dyDescent="0.25">
      <c r="B116" s="28" t="s">
        <v>303</v>
      </c>
      <c r="C116" s="82">
        <v>13225</v>
      </c>
      <c r="D116" s="81">
        <v>5480</v>
      </c>
      <c r="E116" s="81">
        <v>3400</v>
      </c>
      <c r="F116" s="81">
        <v>120</v>
      </c>
      <c r="G116" s="81">
        <v>50</v>
      </c>
      <c r="H116" s="81">
        <v>415</v>
      </c>
      <c r="I116" s="81">
        <v>200</v>
      </c>
      <c r="J116" s="81">
        <v>1115</v>
      </c>
      <c r="K116" s="81">
        <v>10</v>
      </c>
      <c r="L116" s="81">
        <v>170</v>
      </c>
      <c r="M116" s="81">
        <v>1515</v>
      </c>
      <c r="N116" s="81">
        <v>2045</v>
      </c>
      <c r="T116" s="60" t="s">
        <v>303</v>
      </c>
      <c r="U116" s="60"/>
      <c r="V116" s="91">
        <v>13225</v>
      </c>
      <c r="W116" s="88">
        <v>5355</v>
      </c>
      <c r="X116" s="88">
        <v>3335</v>
      </c>
      <c r="Y116" s="91">
        <v>110</v>
      </c>
      <c r="Z116" s="91">
        <v>50</v>
      </c>
      <c r="AA116" s="91">
        <v>430</v>
      </c>
      <c r="AB116" s="91">
        <v>190</v>
      </c>
      <c r="AC116" s="88">
        <v>1070</v>
      </c>
      <c r="AD116" s="91">
        <v>10</v>
      </c>
      <c r="AE116" s="91">
        <v>160</v>
      </c>
      <c r="AF116" s="88">
        <v>1500</v>
      </c>
      <c r="AG116" s="88">
        <v>2000</v>
      </c>
    </row>
    <row r="117" spans="2:33" ht="13.05" customHeight="1" x14ac:dyDescent="0.25">
      <c r="B117" s="28" t="s">
        <v>304</v>
      </c>
      <c r="C117" s="82">
        <v>13227</v>
      </c>
      <c r="D117" s="81">
        <v>8890</v>
      </c>
      <c r="E117" s="81">
        <v>6560</v>
      </c>
      <c r="F117" s="81">
        <v>275</v>
      </c>
      <c r="G117" s="81">
        <v>60</v>
      </c>
      <c r="H117" s="81">
        <v>530</v>
      </c>
      <c r="I117" s="81">
        <v>200</v>
      </c>
      <c r="J117" s="81">
        <v>1070</v>
      </c>
      <c r="K117" s="81">
        <v>10</v>
      </c>
      <c r="L117" s="81">
        <v>185</v>
      </c>
      <c r="M117" s="81">
        <v>3190</v>
      </c>
      <c r="N117" s="81">
        <v>3580</v>
      </c>
      <c r="T117" s="60" t="s">
        <v>304</v>
      </c>
      <c r="U117" s="60"/>
      <c r="V117" s="91">
        <v>13227</v>
      </c>
      <c r="W117" s="88">
        <v>8550</v>
      </c>
      <c r="X117" s="88">
        <v>6260</v>
      </c>
      <c r="Y117" s="91">
        <v>275</v>
      </c>
      <c r="Z117" s="91">
        <v>60</v>
      </c>
      <c r="AA117" s="91">
        <v>500</v>
      </c>
      <c r="AB117" s="91">
        <v>195</v>
      </c>
      <c r="AC117" s="88">
        <v>1080</v>
      </c>
      <c r="AD117" s="91">
        <v>15</v>
      </c>
      <c r="AE117" s="91">
        <v>165</v>
      </c>
      <c r="AF117" s="88">
        <v>3025</v>
      </c>
      <c r="AG117" s="88">
        <v>3375</v>
      </c>
    </row>
    <row r="118" spans="2:33" ht="13.05" customHeight="1" x14ac:dyDescent="0.25">
      <c r="B118" s="28" t="s">
        <v>305</v>
      </c>
      <c r="C118" s="82">
        <v>13229</v>
      </c>
      <c r="D118" s="81">
        <v>4195</v>
      </c>
      <c r="E118" s="81">
        <v>2460</v>
      </c>
      <c r="F118" s="81">
        <v>100</v>
      </c>
      <c r="G118" s="81">
        <v>35</v>
      </c>
      <c r="H118" s="81">
        <v>320</v>
      </c>
      <c r="I118" s="81">
        <v>195</v>
      </c>
      <c r="J118" s="81">
        <v>895</v>
      </c>
      <c r="K118" s="81">
        <v>15</v>
      </c>
      <c r="L118" s="81">
        <v>175</v>
      </c>
      <c r="M118" s="81">
        <v>1130</v>
      </c>
      <c r="N118" s="81">
        <v>1520</v>
      </c>
      <c r="T118" s="60" t="s">
        <v>305</v>
      </c>
      <c r="U118" s="60"/>
      <c r="V118" s="91">
        <v>13229</v>
      </c>
      <c r="W118" s="88">
        <v>4125</v>
      </c>
      <c r="X118" s="88">
        <v>2400</v>
      </c>
      <c r="Y118" s="91">
        <v>105</v>
      </c>
      <c r="Z118" s="91">
        <v>35</v>
      </c>
      <c r="AA118" s="91">
        <v>310</v>
      </c>
      <c r="AB118" s="91">
        <v>165</v>
      </c>
      <c r="AC118" s="91">
        <v>895</v>
      </c>
      <c r="AD118" s="91">
        <v>20</v>
      </c>
      <c r="AE118" s="91">
        <v>195</v>
      </c>
      <c r="AF118" s="88">
        <v>1110</v>
      </c>
      <c r="AG118" s="88">
        <v>1475</v>
      </c>
    </row>
    <row r="119" spans="2:33" ht="13.05" customHeight="1" x14ac:dyDescent="0.25">
      <c r="B119" s="28" t="s">
        <v>306</v>
      </c>
      <c r="C119" s="82">
        <v>13231</v>
      </c>
      <c r="D119" s="81">
        <v>3780</v>
      </c>
      <c r="E119" s="81">
        <v>2525</v>
      </c>
      <c r="F119" s="81">
        <v>100</v>
      </c>
      <c r="G119" s="81">
        <v>35</v>
      </c>
      <c r="H119" s="81">
        <v>245</v>
      </c>
      <c r="I119" s="81">
        <v>130</v>
      </c>
      <c r="J119" s="81">
        <v>610</v>
      </c>
      <c r="K119" s="81">
        <v>10</v>
      </c>
      <c r="L119" s="81">
        <v>125</v>
      </c>
      <c r="M119" s="81">
        <v>1195</v>
      </c>
      <c r="N119" s="81">
        <v>1390</v>
      </c>
      <c r="T119" s="60" t="s">
        <v>306</v>
      </c>
      <c r="U119" s="60"/>
      <c r="V119" s="91">
        <v>13231</v>
      </c>
      <c r="W119" s="88">
        <v>3550</v>
      </c>
      <c r="X119" s="88">
        <v>2370</v>
      </c>
      <c r="Y119" s="91">
        <v>100</v>
      </c>
      <c r="Z119" s="91">
        <v>30</v>
      </c>
      <c r="AA119" s="91">
        <v>240</v>
      </c>
      <c r="AB119" s="91">
        <v>130</v>
      </c>
      <c r="AC119" s="91">
        <v>565</v>
      </c>
      <c r="AD119" s="91">
        <v>10</v>
      </c>
      <c r="AE119" s="91">
        <v>105</v>
      </c>
      <c r="AF119" s="88">
        <v>1125</v>
      </c>
      <c r="AG119" s="88">
        <v>1310</v>
      </c>
    </row>
    <row r="120" spans="2:33" ht="13.05" customHeight="1" x14ac:dyDescent="0.25">
      <c r="B120" s="28" t="s">
        <v>307</v>
      </c>
      <c r="C120" s="82">
        <v>13233</v>
      </c>
      <c r="D120" s="81">
        <v>9585</v>
      </c>
      <c r="E120" s="81">
        <v>5695</v>
      </c>
      <c r="F120" s="81">
        <v>260</v>
      </c>
      <c r="G120" s="81">
        <v>110</v>
      </c>
      <c r="H120" s="81">
        <v>680</v>
      </c>
      <c r="I120" s="81">
        <v>330</v>
      </c>
      <c r="J120" s="81">
        <v>2090</v>
      </c>
      <c r="K120" s="81">
        <v>25</v>
      </c>
      <c r="L120" s="81">
        <v>395</v>
      </c>
      <c r="M120" s="81">
        <v>2650</v>
      </c>
      <c r="N120" s="81">
        <v>3445</v>
      </c>
      <c r="T120" s="60" t="s">
        <v>307</v>
      </c>
      <c r="U120" s="60"/>
      <c r="V120" s="91">
        <v>13233</v>
      </c>
      <c r="W120" s="88">
        <v>9445</v>
      </c>
      <c r="X120" s="88">
        <v>5545</v>
      </c>
      <c r="Y120" s="91">
        <v>255</v>
      </c>
      <c r="Z120" s="91">
        <v>105</v>
      </c>
      <c r="AA120" s="91">
        <v>690</v>
      </c>
      <c r="AB120" s="91">
        <v>345</v>
      </c>
      <c r="AC120" s="88">
        <v>2040</v>
      </c>
      <c r="AD120" s="91">
        <v>35</v>
      </c>
      <c r="AE120" s="91">
        <v>430</v>
      </c>
      <c r="AF120" s="88">
        <v>2565</v>
      </c>
      <c r="AG120" s="88">
        <v>3365</v>
      </c>
    </row>
    <row r="121" spans="2:33" ht="13.05" customHeight="1" x14ac:dyDescent="0.25">
      <c r="B121" s="28" t="s">
        <v>308</v>
      </c>
      <c r="C121" s="82">
        <v>13235</v>
      </c>
      <c r="D121" s="81">
        <v>2215</v>
      </c>
      <c r="E121" s="81">
        <v>1425</v>
      </c>
      <c r="F121" s="81">
        <v>40</v>
      </c>
      <c r="G121" s="81">
        <v>25</v>
      </c>
      <c r="H121" s="81">
        <v>165</v>
      </c>
      <c r="I121" s="81">
        <v>90</v>
      </c>
      <c r="J121" s="81">
        <v>400</v>
      </c>
      <c r="K121" s="81">
        <v>5</v>
      </c>
      <c r="L121" s="81">
        <v>65</v>
      </c>
      <c r="M121" s="81">
        <v>680</v>
      </c>
      <c r="N121" s="81">
        <v>835</v>
      </c>
      <c r="T121" s="60" t="s">
        <v>308</v>
      </c>
      <c r="U121" s="60"/>
      <c r="V121" s="91">
        <v>13235</v>
      </c>
      <c r="W121" s="88">
        <v>2195</v>
      </c>
      <c r="X121" s="88">
        <v>1395</v>
      </c>
      <c r="Y121" s="91">
        <v>40</v>
      </c>
      <c r="Z121" s="91">
        <v>20</v>
      </c>
      <c r="AA121" s="91">
        <v>175</v>
      </c>
      <c r="AB121" s="91">
        <v>90</v>
      </c>
      <c r="AC121" s="91">
        <v>390</v>
      </c>
      <c r="AD121" s="91">
        <v>5</v>
      </c>
      <c r="AE121" s="91">
        <v>80</v>
      </c>
      <c r="AF121" s="91">
        <v>660</v>
      </c>
      <c r="AG121" s="91">
        <v>820</v>
      </c>
    </row>
    <row r="122" spans="2:33" ht="13.05" customHeight="1" x14ac:dyDescent="0.25">
      <c r="B122" s="28" t="s">
        <v>309</v>
      </c>
      <c r="C122" s="82">
        <v>13237</v>
      </c>
      <c r="D122" s="81">
        <v>5765</v>
      </c>
      <c r="E122" s="81">
        <v>4110</v>
      </c>
      <c r="F122" s="81">
        <v>165</v>
      </c>
      <c r="G122" s="81">
        <v>50</v>
      </c>
      <c r="H122" s="81">
        <v>350</v>
      </c>
      <c r="I122" s="81">
        <v>155</v>
      </c>
      <c r="J122" s="81">
        <v>800</v>
      </c>
      <c r="K122" s="81">
        <v>20</v>
      </c>
      <c r="L122" s="81">
        <v>115</v>
      </c>
      <c r="M122" s="81">
        <v>1985</v>
      </c>
      <c r="N122" s="81">
        <v>2200</v>
      </c>
      <c r="T122" s="60" t="s">
        <v>309</v>
      </c>
      <c r="U122" s="60"/>
      <c r="V122" s="91">
        <v>13237</v>
      </c>
      <c r="W122" s="88">
        <v>5620</v>
      </c>
      <c r="X122" s="88">
        <v>3970</v>
      </c>
      <c r="Y122" s="91">
        <v>170</v>
      </c>
      <c r="Z122" s="91">
        <v>50</v>
      </c>
      <c r="AA122" s="91">
        <v>355</v>
      </c>
      <c r="AB122" s="91">
        <v>150</v>
      </c>
      <c r="AC122" s="91">
        <v>780</v>
      </c>
      <c r="AD122" s="91">
        <v>25</v>
      </c>
      <c r="AE122" s="91">
        <v>120</v>
      </c>
      <c r="AF122" s="88">
        <v>1945</v>
      </c>
      <c r="AG122" s="88">
        <v>2120</v>
      </c>
    </row>
    <row r="123" spans="2:33" ht="13.05" customHeight="1" x14ac:dyDescent="0.25">
      <c r="B123" s="28" t="s">
        <v>310</v>
      </c>
      <c r="C123" s="82">
        <v>13239</v>
      </c>
      <c r="D123" s="81">
        <v>775</v>
      </c>
      <c r="E123" s="81">
        <v>500</v>
      </c>
      <c r="F123" s="81">
        <v>20</v>
      </c>
      <c r="G123" s="81">
        <v>5</v>
      </c>
      <c r="H123" s="81">
        <v>55</v>
      </c>
      <c r="I123" s="81">
        <v>15</v>
      </c>
      <c r="J123" s="81">
        <v>155</v>
      </c>
      <c r="K123" s="81">
        <v>0</v>
      </c>
      <c r="L123" s="81">
        <v>25</v>
      </c>
      <c r="M123" s="81">
        <v>260</v>
      </c>
      <c r="N123" s="81">
        <v>295</v>
      </c>
      <c r="T123" s="60" t="s">
        <v>310</v>
      </c>
      <c r="U123" s="60"/>
      <c r="V123" s="91">
        <v>13239</v>
      </c>
      <c r="W123" s="91">
        <v>780</v>
      </c>
      <c r="X123" s="91">
        <v>495</v>
      </c>
      <c r="Y123" s="91">
        <v>20</v>
      </c>
      <c r="Z123" s="91">
        <v>0</v>
      </c>
      <c r="AA123" s="91">
        <v>55</v>
      </c>
      <c r="AB123" s="91">
        <v>15</v>
      </c>
      <c r="AC123" s="91">
        <v>165</v>
      </c>
      <c r="AD123" s="91">
        <v>5</v>
      </c>
      <c r="AE123" s="91">
        <v>25</v>
      </c>
      <c r="AF123" s="91">
        <v>250</v>
      </c>
      <c r="AG123" s="91">
        <v>285</v>
      </c>
    </row>
    <row r="124" spans="2:33" ht="13.05" customHeight="1" x14ac:dyDescent="0.25">
      <c r="B124" s="28" t="s">
        <v>311</v>
      </c>
      <c r="C124" s="82">
        <v>13241</v>
      </c>
      <c r="D124" s="81">
        <v>5085</v>
      </c>
      <c r="E124" s="81">
        <v>3675</v>
      </c>
      <c r="F124" s="81">
        <v>155</v>
      </c>
      <c r="G124" s="81">
        <v>45</v>
      </c>
      <c r="H124" s="81">
        <v>370</v>
      </c>
      <c r="I124" s="81">
        <v>135</v>
      </c>
      <c r="J124" s="81">
        <v>605</v>
      </c>
      <c r="K124" s="81">
        <v>5</v>
      </c>
      <c r="L124" s="81">
        <v>95</v>
      </c>
      <c r="M124" s="81">
        <v>1775</v>
      </c>
      <c r="N124" s="81">
        <v>2090</v>
      </c>
      <c r="T124" s="60" t="s">
        <v>311</v>
      </c>
      <c r="U124" s="60"/>
      <c r="V124" s="91">
        <v>13241</v>
      </c>
      <c r="W124" s="88">
        <v>5040</v>
      </c>
      <c r="X124" s="88">
        <v>3610</v>
      </c>
      <c r="Y124" s="91">
        <v>160</v>
      </c>
      <c r="Z124" s="91">
        <v>45</v>
      </c>
      <c r="AA124" s="91">
        <v>380</v>
      </c>
      <c r="AB124" s="91">
        <v>130</v>
      </c>
      <c r="AC124" s="91">
        <v>605</v>
      </c>
      <c r="AD124" s="91">
        <v>10</v>
      </c>
      <c r="AE124" s="91">
        <v>100</v>
      </c>
      <c r="AF124" s="88">
        <v>1725</v>
      </c>
      <c r="AG124" s="88">
        <v>2050</v>
      </c>
    </row>
    <row r="125" spans="2:33" ht="13.05" customHeight="1" x14ac:dyDescent="0.25">
      <c r="B125" s="28" t="s">
        <v>312</v>
      </c>
      <c r="C125" s="82">
        <v>13243</v>
      </c>
      <c r="D125" s="81">
        <v>1780</v>
      </c>
      <c r="E125" s="81">
        <v>1065</v>
      </c>
      <c r="F125" s="81">
        <v>45</v>
      </c>
      <c r="G125" s="81">
        <v>20</v>
      </c>
      <c r="H125" s="81">
        <v>175</v>
      </c>
      <c r="I125" s="81">
        <v>90</v>
      </c>
      <c r="J125" s="81">
        <v>320</v>
      </c>
      <c r="K125" s="81">
        <v>10</v>
      </c>
      <c r="L125" s="81">
        <v>55</v>
      </c>
      <c r="M125" s="81">
        <v>485</v>
      </c>
      <c r="N125" s="81">
        <v>690</v>
      </c>
      <c r="T125" s="60" t="s">
        <v>312</v>
      </c>
      <c r="U125" s="60"/>
      <c r="V125" s="91">
        <v>13243</v>
      </c>
      <c r="W125" s="88">
        <v>1745</v>
      </c>
      <c r="X125" s="88">
        <v>1025</v>
      </c>
      <c r="Y125" s="91">
        <v>45</v>
      </c>
      <c r="Z125" s="91">
        <v>20</v>
      </c>
      <c r="AA125" s="91">
        <v>185</v>
      </c>
      <c r="AB125" s="91">
        <v>95</v>
      </c>
      <c r="AC125" s="91">
        <v>315</v>
      </c>
      <c r="AD125" s="91">
        <v>5</v>
      </c>
      <c r="AE125" s="91">
        <v>55</v>
      </c>
      <c r="AF125" s="91">
        <v>465</v>
      </c>
      <c r="AG125" s="91">
        <v>675</v>
      </c>
    </row>
    <row r="126" spans="2:33" ht="13.05" customHeight="1" x14ac:dyDescent="0.25">
      <c r="B126" s="28" t="s">
        <v>313</v>
      </c>
      <c r="C126" s="82">
        <v>13245</v>
      </c>
      <c r="D126" s="81">
        <v>38635</v>
      </c>
      <c r="E126" s="81">
        <v>22865</v>
      </c>
      <c r="F126" s="81">
        <v>935</v>
      </c>
      <c r="G126" s="81">
        <v>565</v>
      </c>
      <c r="H126" s="81">
        <v>3000</v>
      </c>
      <c r="I126" s="81">
        <v>1955</v>
      </c>
      <c r="J126" s="81">
        <v>7820</v>
      </c>
      <c r="K126" s="81">
        <v>105</v>
      </c>
      <c r="L126" s="81">
        <v>1390</v>
      </c>
      <c r="M126" s="81">
        <v>10065</v>
      </c>
      <c r="N126" s="81">
        <v>14050</v>
      </c>
      <c r="T126" s="60" t="s">
        <v>313</v>
      </c>
      <c r="U126" s="60"/>
      <c r="V126" s="91">
        <v>13245</v>
      </c>
      <c r="W126" s="88">
        <v>38210</v>
      </c>
      <c r="X126" s="88">
        <v>22245</v>
      </c>
      <c r="Y126" s="91">
        <v>965</v>
      </c>
      <c r="Z126" s="91">
        <v>550</v>
      </c>
      <c r="AA126" s="88">
        <v>3070</v>
      </c>
      <c r="AB126" s="88">
        <v>1880</v>
      </c>
      <c r="AC126" s="88">
        <v>7895</v>
      </c>
      <c r="AD126" s="91">
        <v>110</v>
      </c>
      <c r="AE126" s="88">
        <v>1495</v>
      </c>
      <c r="AF126" s="88">
        <v>9790</v>
      </c>
      <c r="AG126" s="88">
        <v>13815</v>
      </c>
    </row>
    <row r="127" spans="2:33" ht="13.05" customHeight="1" x14ac:dyDescent="0.25">
      <c r="B127" s="28" t="s">
        <v>314</v>
      </c>
      <c r="C127" s="82">
        <v>13247</v>
      </c>
      <c r="D127" s="81">
        <v>15905</v>
      </c>
      <c r="E127" s="81">
        <v>10385</v>
      </c>
      <c r="F127" s="81">
        <v>405</v>
      </c>
      <c r="G127" s="81">
        <v>210</v>
      </c>
      <c r="H127" s="81">
        <v>980</v>
      </c>
      <c r="I127" s="81">
        <v>645</v>
      </c>
      <c r="J127" s="81">
        <v>2580</v>
      </c>
      <c r="K127" s="81">
        <v>35</v>
      </c>
      <c r="L127" s="81">
        <v>665</v>
      </c>
      <c r="M127" s="81">
        <v>4675</v>
      </c>
      <c r="N127" s="81">
        <v>5960</v>
      </c>
      <c r="T127" s="60" t="s">
        <v>314</v>
      </c>
      <c r="U127" s="60"/>
      <c r="V127" s="91">
        <v>13247</v>
      </c>
      <c r="W127" s="88">
        <v>15215</v>
      </c>
      <c r="X127" s="88">
        <v>9885</v>
      </c>
      <c r="Y127" s="91">
        <v>415</v>
      </c>
      <c r="Z127" s="91">
        <v>170</v>
      </c>
      <c r="AA127" s="91">
        <v>935</v>
      </c>
      <c r="AB127" s="91">
        <v>630</v>
      </c>
      <c r="AC127" s="88">
        <v>2505</v>
      </c>
      <c r="AD127" s="91">
        <v>25</v>
      </c>
      <c r="AE127" s="91">
        <v>650</v>
      </c>
      <c r="AF127" s="88">
        <v>4440</v>
      </c>
      <c r="AG127" s="88">
        <v>5630</v>
      </c>
    </row>
    <row r="128" spans="2:33" ht="13.05" customHeight="1" x14ac:dyDescent="0.25">
      <c r="B128" s="28" t="s">
        <v>315</v>
      </c>
      <c r="C128" s="82">
        <v>13249</v>
      </c>
      <c r="D128" s="81">
        <v>885</v>
      </c>
      <c r="E128" s="81">
        <v>555</v>
      </c>
      <c r="F128" s="81">
        <v>25</v>
      </c>
      <c r="G128" s="81">
        <v>5</v>
      </c>
      <c r="H128" s="81">
        <v>70</v>
      </c>
      <c r="I128" s="81">
        <v>45</v>
      </c>
      <c r="J128" s="81">
        <v>145</v>
      </c>
      <c r="K128" s="81">
        <v>5</v>
      </c>
      <c r="L128" s="81">
        <v>35</v>
      </c>
      <c r="M128" s="81">
        <v>250</v>
      </c>
      <c r="N128" s="81">
        <v>340</v>
      </c>
      <c r="T128" s="60" t="s">
        <v>315</v>
      </c>
      <c r="U128" s="60"/>
      <c r="V128" s="91">
        <v>13249</v>
      </c>
      <c r="W128" s="91">
        <v>875</v>
      </c>
      <c r="X128" s="91">
        <v>540</v>
      </c>
      <c r="Y128" s="91">
        <v>25</v>
      </c>
      <c r="Z128" s="91">
        <v>5</v>
      </c>
      <c r="AA128" s="91">
        <v>75</v>
      </c>
      <c r="AB128" s="91">
        <v>45</v>
      </c>
      <c r="AC128" s="91">
        <v>145</v>
      </c>
      <c r="AD128" s="91">
        <v>5</v>
      </c>
      <c r="AE128" s="91">
        <v>35</v>
      </c>
      <c r="AF128" s="91">
        <v>245</v>
      </c>
      <c r="AG128" s="91">
        <v>345</v>
      </c>
    </row>
    <row r="129" spans="2:33" ht="13.05" customHeight="1" x14ac:dyDescent="0.25">
      <c r="B129" s="28" t="s">
        <v>316</v>
      </c>
      <c r="C129" s="82">
        <v>13251</v>
      </c>
      <c r="D129" s="81">
        <v>3455</v>
      </c>
      <c r="E129" s="81">
        <v>2135</v>
      </c>
      <c r="F129" s="81">
        <v>85</v>
      </c>
      <c r="G129" s="81">
        <v>40</v>
      </c>
      <c r="H129" s="81">
        <v>295</v>
      </c>
      <c r="I129" s="81">
        <v>140</v>
      </c>
      <c r="J129" s="81">
        <v>600</v>
      </c>
      <c r="K129" s="81">
        <v>20</v>
      </c>
      <c r="L129" s="81">
        <v>140</v>
      </c>
      <c r="M129" s="81">
        <v>995</v>
      </c>
      <c r="N129" s="81">
        <v>1270</v>
      </c>
      <c r="T129" s="60" t="s">
        <v>316</v>
      </c>
      <c r="U129" s="60"/>
      <c r="V129" s="91">
        <v>13251</v>
      </c>
      <c r="W129" s="88">
        <v>3405</v>
      </c>
      <c r="X129" s="88">
        <v>2080</v>
      </c>
      <c r="Y129" s="91">
        <v>80</v>
      </c>
      <c r="Z129" s="91">
        <v>35</v>
      </c>
      <c r="AA129" s="91">
        <v>295</v>
      </c>
      <c r="AB129" s="91">
        <v>140</v>
      </c>
      <c r="AC129" s="91">
        <v>610</v>
      </c>
      <c r="AD129" s="91">
        <v>20</v>
      </c>
      <c r="AE129" s="91">
        <v>145</v>
      </c>
      <c r="AF129" s="91">
        <v>960</v>
      </c>
      <c r="AG129" s="88">
        <v>1250</v>
      </c>
    </row>
    <row r="130" spans="2:33" ht="13.05" customHeight="1" x14ac:dyDescent="0.25">
      <c r="B130" s="28" t="s">
        <v>317</v>
      </c>
      <c r="C130" s="82">
        <v>13253</v>
      </c>
      <c r="D130" s="81">
        <v>2510</v>
      </c>
      <c r="E130" s="81">
        <v>1575</v>
      </c>
      <c r="F130" s="81">
        <v>70</v>
      </c>
      <c r="G130" s="81">
        <v>20</v>
      </c>
      <c r="H130" s="81">
        <v>200</v>
      </c>
      <c r="I130" s="81">
        <v>95</v>
      </c>
      <c r="J130" s="81">
        <v>470</v>
      </c>
      <c r="K130" s="81">
        <v>10</v>
      </c>
      <c r="L130" s="81">
        <v>70</v>
      </c>
      <c r="M130" s="81">
        <v>765</v>
      </c>
      <c r="N130" s="81">
        <v>940</v>
      </c>
      <c r="T130" s="60" t="s">
        <v>317</v>
      </c>
      <c r="U130" s="60"/>
      <c r="V130" s="91">
        <v>13253</v>
      </c>
      <c r="W130" s="88">
        <v>2380</v>
      </c>
      <c r="X130" s="88">
        <v>1490</v>
      </c>
      <c r="Y130" s="91">
        <v>65</v>
      </c>
      <c r="Z130" s="91">
        <v>25</v>
      </c>
      <c r="AA130" s="91">
        <v>190</v>
      </c>
      <c r="AB130" s="91">
        <v>85</v>
      </c>
      <c r="AC130" s="91">
        <v>445</v>
      </c>
      <c r="AD130" s="91">
        <v>10</v>
      </c>
      <c r="AE130" s="91">
        <v>70</v>
      </c>
      <c r="AF130" s="91">
        <v>720</v>
      </c>
      <c r="AG130" s="91">
        <v>890</v>
      </c>
    </row>
    <row r="131" spans="2:33" ht="13.05" customHeight="1" x14ac:dyDescent="0.25">
      <c r="B131" s="28" t="s">
        <v>318</v>
      </c>
      <c r="C131" s="82">
        <v>13255</v>
      </c>
      <c r="D131" s="81">
        <v>15230</v>
      </c>
      <c r="E131" s="81">
        <v>9685</v>
      </c>
      <c r="F131" s="81">
        <v>295</v>
      </c>
      <c r="G131" s="81">
        <v>145</v>
      </c>
      <c r="H131" s="81">
        <v>945</v>
      </c>
      <c r="I131" s="81">
        <v>565</v>
      </c>
      <c r="J131" s="81">
        <v>2995</v>
      </c>
      <c r="K131" s="81">
        <v>50</v>
      </c>
      <c r="L131" s="81">
        <v>550</v>
      </c>
      <c r="M131" s="81">
        <v>4290</v>
      </c>
      <c r="N131" s="81">
        <v>5645</v>
      </c>
      <c r="T131" s="60" t="s">
        <v>318</v>
      </c>
      <c r="U131" s="60"/>
      <c r="V131" s="91">
        <v>13255</v>
      </c>
      <c r="W131" s="88">
        <v>14970</v>
      </c>
      <c r="X131" s="88">
        <v>9420</v>
      </c>
      <c r="Y131" s="91">
        <v>315</v>
      </c>
      <c r="Z131" s="91">
        <v>155</v>
      </c>
      <c r="AA131" s="91">
        <v>940</v>
      </c>
      <c r="AB131" s="91">
        <v>565</v>
      </c>
      <c r="AC131" s="88">
        <v>2965</v>
      </c>
      <c r="AD131" s="91">
        <v>45</v>
      </c>
      <c r="AE131" s="91">
        <v>565</v>
      </c>
      <c r="AF131" s="88">
        <v>4175</v>
      </c>
      <c r="AG131" s="88">
        <v>5505</v>
      </c>
    </row>
    <row r="132" spans="2:33" ht="13.05" customHeight="1" x14ac:dyDescent="0.25">
      <c r="B132" s="28" t="s">
        <v>319</v>
      </c>
      <c r="C132" s="82">
        <v>13257</v>
      </c>
      <c r="D132" s="81">
        <v>7070</v>
      </c>
      <c r="E132" s="81">
        <v>4610</v>
      </c>
      <c r="F132" s="81">
        <v>150</v>
      </c>
      <c r="G132" s="81">
        <v>90</v>
      </c>
      <c r="H132" s="81">
        <v>465</v>
      </c>
      <c r="I132" s="81">
        <v>250</v>
      </c>
      <c r="J132" s="81">
        <v>1280</v>
      </c>
      <c r="K132" s="81">
        <v>15</v>
      </c>
      <c r="L132" s="81">
        <v>210</v>
      </c>
      <c r="M132" s="81">
        <v>2070</v>
      </c>
      <c r="N132" s="81">
        <v>2685</v>
      </c>
      <c r="T132" s="60" t="s">
        <v>319</v>
      </c>
      <c r="U132" s="60"/>
      <c r="V132" s="91">
        <v>13257</v>
      </c>
      <c r="W132" s="88">
        <v>7055</v>
      </c>
      <c r="X132" s="88">
        <v>4535</v>
      </c>
      <c r="Y132" s="91">
        <v>155</v>
      </c>
      <c r="Z132" s="91">
        <v>85</v>
      </c>
      <c r="AA132" s="91">
        <v>465</v>
      </c>
      <c r="AB132" s="91">
        <v>270</v>
      </c>
      <c r="AC132" s="88">
        <v>1285</v>
      </c>
      <c r="AD132" s="91">
        <v>20</v>
      </c>
      <c r="AE132" s="91">
        <v>240</v>
      </c>
      <c r="AF132" s="88">
        <v>2020</v>
      </c>
      <c r="AG132" s="88">
        <v>2690</v>
      </c>
    </row>
    <row r="133" spans="2:33" ht="13.05" customHeight="1" x14ac:dyDescent="0.25">
      <c r="B133" s="28" t="s">
        <v>320</v>
      </c>
      <c r="C133" s="82">
        <v>13259</v>
      </c>
      <c r="D133" s="81">
        <v>1090</v>
      </c>
      <c r="E133" s="81">
        <v>645</v>
      </c>
      <c r="F133" s="81">
        <v>15</v>
      </c>
      <c r="G133" s="81">
        <v>15</v>
      </c>
      <c r="H133" s="81">
        <v>105</v>
      </c>
      <c r="I133" s="81">
        <v>35</v>
      </c>
      <c r="J133" s="81">
        <v>235</v>
      </c>
      <c r="K133" s="81">
        <v>5</v>
      </c>
      <c r="L133" s="81">
        <v>35</v>
      </c>
      <c r="M133" s="81">
        <v>310</v>
      </c>
      <c r="N133" s="81">
        <v>390</v>
      </c>
      <c r="T133" s="60" t="s">
        <v>320</v>
      </c>
      <c r="U133" s="60"/>
      <c r="V133" s="91">
        <v>13259</v>
      </c>
      <c r="W133" s="88">
        <v>1145</v>
      </c>
      <c r="X133" s="91">
        <v>680</v>
      </c>
      <c r="Y133" s="91">
        <v>15</v>
      </c>
      <c r="Z133" s="91">
        <v>10</v>
      </c>
      <c r="AA133" s="91">
        <v>115</v>
      </c>
      <c r="AB133" s="91">
        <v>35</v>
      </c>
      <c r="AC133" s="91">
        <v>240</v>
      </c>
      <c r="AD133" s="91">
        <v>10</v>
      </c>
      <c r="AE133" s="91">
        <v>40</v>
      </c>
      <c r="AF133" s="91">
        <v>330</v>
      </c>
      <c r="AG133" s="91">
        <v>410</v>
      </c>
    </row>
    <row r="134" spans="2:33" ht="13.05" customHeight="1" x14ac:dyDescent="0.25">
      <c r="B134" s="28" t="s">
        <v>321</v>
      </c>
      <c r="C134" s="82">
        <v>13261</v>
      </c>
      <c r="D134" s="81">
        <v>6620</v>
      </c>
      <c r="E134" s="81">
        <v>4205</v>
      </c>
      <c r="F134" s="81">
        <v>155</v>
      </c>
      <c r="G134" s="81">
        <v>70</v>
      </c>
      <c r="H134" s="81">
        <v>485</v>
      </c>
      <c r="I134" s="81">
        <v>260</v>
      </c>
      <c r="J134" s="81">
        <v>1210</v>
      </c>
      <c r="K134" s="81">
        <v>15</v>
      </c>
      <c r="L134" s="81">
        <v>220</v>
      </c>
      <c r="M134" s="81">
        <v>1825</v>
      </c>
      <c r="N134" s="81">
        <v>2575</v>
      </c>
      <c r="T134" s="60" t="s">
        <v>321</v>
      </c>
      <c r="U134" s="60"/>
      <c r="V134" s="91">
        <v>13261</v>
      </c>
      <c r="W134" s="88">
        <v>6555</v>
      </c>
      <c r="X134" s="88">
        <v>4105</v>
      </c>
      <c r="Y134" s="91">
        <v>165</v>
      </c>
      <c r="Z134" s="91">
        <v>60</v>
      </c>
      <c r="AA134" s="91">
        <v>500</v>
      </c>
      <c r="AB134" s="91">
        <v>270</v>
      </c>
      <c r="AC134" s="88">
        <v>1185</v>
      </c>
      <c r="AD134" s="91">
        <v>20</v>
      </c>
      <c r="AE134" s="91">
        <v>250</v>
      </c>
      <c r="AF134" s="88">
        <v>1780</v>
      </c>
      <c r="AG134" s="88">
        <v>2545</v>
      </c>
    </row>
    <row r="135" spans="2:33" ht="13.05" customHeight="1" x14ac:dyDescent="0.25">
      <c r="B135" s="28" t="s">
        <v>322</v>
      </c>
      <c r="C135" s="82">
        <v>13263</v>
      </c>
      <c r="D135" s="81">
        <v>1695</v>
      </c>
      <c r="E135" s="81">
        <v>1030</v>
      </c>
      <c r="F135" s="81">
        <v>40</v>
      </c>
      <c r="G135" s="81">
        <v>15</v>
      </c>
      <c r="H135" s="81">
        <v>135</v>
      </c>
      <c r="I135" s="81">
        <v>65</v>
      </c>
      <c r="J135" s="81">
        <v>360</v>
      </c>
      <c r="K135" s="81">
        <v>5</v>
      </c>
      <c r="L135" s="81">
        <v>45</v>
      </c>
      <c r="M135" s="81">
        <v>475</v>
      </c>
      <c r="N135" s="81">
        <v>590</v>
      </c>
      <c r="T135" s="60" t="s">
        <v>322</v>
      </c>
      <c r="U135" s="60"/>
      <c r="V135" s="91">
        <v>13263</v>
      </c>
      <c r="W135" s="88">
        <v>1685</v>
      </c>
      <c r="X135" s="88">
        <v>1025</v>
      </c>
      <c r="Y135" s="91">
        <v>35</v>
      </c>
      <c r="Z135" s="91">
        <v>15</v>
      </c>
      <c r="AA135" s="91">
        <v>135</v>
      </c>
      <c r="AB135" s="91">
        <v>55</v>
      </c>
      <c r="AC135" s="91">
        <v>370</v>
      </c>
      <c r="AD135" s="91">
        <v>5</v>
      </c>
      <c r="AE135" s="91">
        <v>45</v>
      </c>
      <c r="AF135" s="91">
        <v>470</v>
      </c>
      <c r="AG135" s="91">
        <v>590</v>
      </c>
    </row>
    <row r="136" spans="2:33" ht="13.05" customHeight="1" x14ac:dyDescent="0.25">
      <c r="B136" s="28" t="s">
        <v>323</v>
      </c>
      <c r="C136" s="82">
        <v>13265</v>
      </c>
      <c r="D136" s="81">
        <v>475</v>
      </c>
      <c r="E136" s="81">
        <v>300</v>
      </c>
      <c r="F136" s="81">
        <v>10</v>
      </c>
      <c r="G136" s="81">
        <v>5</v>
      </c>
      <c r="H136" s="81">
        <v>30</v>
      </c>
      <c r="I136" s="81">
        <v>20</v>
      </c>
      <c r="J136" s="81">
        <v>95</v>
      </c>
      <c r="K136" s="81">
        <v>5</v>
      </c>
      <c r="L136" s="81">
        <v>10</v>
      </c>
      <c r="M136" s="81">
        <v>140</v>
      </c>
      <c r="N136" s="81">
        <v>185</v>
      </c>
      <c r="T136" s="60" t="s">
        <v>323</v>
      </c>
      <c r="U136" s="60"/>
      <c r="V136" s="91">
        <v>13265</v>
      </c>
      <c r="W136" s="91">
        <v>515</v>
      </c>
      <c r="X136" s="91">
        <v>320</v>
      </c>
      <c r="Y136" s="91">
        <v>10</v>
      </c>
      <c r="Z136" s="91">
        <v>5</v>
      </c>
      <c r="AA136" s="91">
        <v>40</v>
      </c>
      <c r="AB136" s="91">
        <v>20</v>
      </c>
      <c r="AC136" s="91">
        <v>100</v>
      </c>
      <c r="AD136" s="91">
        <v>5</v>
      </c>
      <c r="AE136" s="91">
        <v>15</v>
      </c>
      <c r="AF136" s="91">
        <v>145</v>
      </c>
      <c r="AG136" s="91">
        <v>190</v>
      </c>
    </row>
    <row r="137" spans="2:33" ht="13.05" customHeight="1" x14ac:dyDescent="0.25">
      <c r="B137" s="28" t="s">
        <v>324</v>
      </c>
      <c r="C137" s="82">
        <v>13267</v>
      </c>
      <c r="D137" s="81">
        <v>4330</v>
      </c>
      <c r="E137" s="81">
        <v>2590</v>
      </c>
      <c r="F137" s="81">
        <v>90</v>
      </c>
      <c r="G137" s="81">
        <v>45</v>
      </c>
      <c r="H137" s="81">
        <v>345</v>
      </c>
      <c r="I137" s="81">
        <v>205</v>
      </c>
      <c r="J137" s="81">
        <v>870</v>
      </c>
      <c r="K137" s="81">
        <v>15</v>
      </c>
      <c r="L137" s="81">
        <v>170</v>
      </c>
      <c r="M137" s="81">
        <v>1215</v>
      </c>
      <c r="N137" s="81">
        <v>1515</v>
      </c>
      <c r="T137" s="60" t="s">
        <v>324</v>
      </c>
      <c r="U137" s="60"/>
      <c r="V137" s="91">
        <v>13267</v>
      </c>
      <c r="W137" s="88">
        <v>4380</v>
      </c>
      <c r="X137" s="88">
        <v>2585</v>
      </c>
      <c r="Y137" s="91">
        <v>90</v>
      </c>
      <c r="Z137" s="91">
        <v>40</v>
      </c>
      <c r="AA137" s="91">
        <v>365</v>
      </c>
      <c r="AB137" s="91">
        <v>195</v>
      </c>
      <c r="AC137" s="91">
        <v>895</v>
      </c>
      <c r="AD137" s="91">
        <v>20</v>
      </c>
      <c r="AE137" s="91">
        <v>190</v>
      </c>
      <c r="AF137" s="88">
        <v>1220</v>
      </c>
      <c r="AG137" s="88">
        <v>1545</v>
      </c>
    </row>
    <row r="138" spans="2:33" ht="13.05" customHeight="1" x14ac:dyDescent="0.25">
      <c r="B138" s="28" t="s">
        <v>325</v>
      </c>
      <c r="C138" s="82">
        <v>13269</v>
      </c>
      <c r="D138" s="81">
        <v>1940</v>
      </c>
      <c r="E138" s="81">
        <v>1135</v>
      </c>
      <c r="F138" s="81">
        <v>45</v>
      </c>
      <c r="G138" s="81">
        <v>20</v>
      </c>
      <c r="H138" s="81">
        <v>180</v>
      </c>
      <c r="I138" s="81">
        <v>80</v>
      </c>
      <c r="J138" s="81">
        <v>395</v>
      </c>
      <c r="K138" s="81">
        <v>15</v>
      </c>
      <c r="L138" s="81">
        <v>70</v>
      </c>
      <c r="M138" s="81">
        <v>545</v>
      </c>
      <c r="N138" s="81">
        <v>700</v>
      </c>
      <c r="T138" s="60" t="s">
        <v>325</v>
      </c>
      <c r="U138" s="60"/>
      <c r="V138" s="91">
        <v>13269</v>
      </c>
      <c r="W138" s="88">
        <v>1940</v>
      </c>
      <c r="X138" s="88">
        <v>1110</v>
      </c>
      <c r="Y138" s="91">
        <v>55</v>
      </c>
      <c r="Z138" s="91">
        <v>15</v>
      </c>
      <c r="AA138" s="91">
        <v>190</v>
      </c>
      <c r="AB138" s="91">
        <v>75</v>
      </c>
      <c r="AC138" s="91">
        <v>400</v>
      </c>
      <c r="AD138" s="91">
        <v>10</v>
      </c>
      <c r="AE138" s="91">
        <v>85</v>
      </c>
      <c r="AF138" s="91">
        <v>530</v>
      </c>
      <c r="AG138" s="91">
        <v>690</v>
      </c>
    </row>
    <row r="139" spans="2:33" ht="13.05" customHeight="1" x14ac:dyDescent="0.25">
      <c r="B139" s="28" t="s">
        <v>326</v>
      </c>
      <c r="C139" s="82">
        <v>13271</v>
      </c>
      <c r="D139" s="81">
        <v>2730</v>
      </c>
      <c r="E139" s="81">
        <v>1580</v>
      </c>
      <c r="F139" s="81">
        <v>45</v>
      </c>
      <c r="G139" s="81">
        <v>35</v>
      </c>
      <c r="H139" s="81">
        <v>205</v>
      </c>
      <c r="I139" s="81">
        <v>135</v>
      </c>
      <c r="J139" s="81">
        <v>610</v>
      </c>
      <c r="K139" s="81">
        <v>10</v>
      </c>
      <c r="L139" s="81">
        <v>110</v>
      </c>
      <c r="M139" s="81">
        <v>705</v>
      </c>
      <c r="N139" s="81">
        <v>970</v>
      </c>
      <c r="T139" s="60" t="s">
        <v>326</v>
      </c>
      <c r="U139" s="60"/>
      <c r="V139" s="91">
        <v>13271</v>
      </c>
      <c r="W139" s="88">
        <v>2855</v>
      </c>
      <c r="X139" s="88">
        <v>1630</v>
      </c>
      <c r="Y139" s="91">
        <v>50</v>
      </c>
      <c r="Z139" s="91">
        <v>35</v>
      </c>
      <c r="AA139" s="91">
        <v>215</v>
      </c>
      <c r="AB139" s="91">
        <v>160</v>
      </c>
      <c r="AC139" s="91">
        <v>635</v>
      </c>
      <c r="AD139" s="91">
        <v>15</v>
      </c>
      <c r="AE139" s="91">
        <v>115</v>
      </c>
      <c r="AF139" s="91">
        <v>735</v>
      </c>
      <c r="AG139" s="91">
        <v>985</v>
      </c>
    </row>
    <row r="140" spans="2:33" ht="13.05" customHeight="1" x14ac:dyDescent="0.25">
      <c r="B140" s="28" t="s">
        <v>327</v>
      </c>
      <c r="C140" s="82">
        <v>13273</v>
      </c>
      <c r="D140" s="81">
        <v>2390</v>
      </c>
      <c r="E140" s="81">
        <v>1515</v>
      </c>
      <c r="F140" s="81">
        <v>80</v>
      </c>
      <c r="G140" s="81">
        <v>25</v>
      </c>
      <c r="H140" s="81">
        <v>205</v>
      </c>
      <c r="I140" s="81">
        <v>70</v>
      </c>
      <c r="J140" s="81">
        <v>410</v>
      </c>
      <c r="K140" s="81">
        <v>10</v>
      </c>
      <c r="L140" s="81">
        <v>75</v>
      </c>
      <c r="M140" s="81">
        <v>695</v>
      </c>
      <c r="N140" s="81">
        <v>930</v>
      </c>
      <c r="T140" s="60" t="s">
        <v>327</v>
      </c>
      <c r="U140" s="60"/>
      <c r="V140" s="91">
        <v>13273</v>
      </c>
      <c r="W140" s="88">
        <v>2410</v>
      </c>
      <c r="X140" s="88">
        <v>1515</v>
      </c>
      <c r="Y140" s="91">
        <v>80</v>
      </c>
      <c r="Z140" s="91">
        <v>20</v>
      </c>
      <c r="AA140" s="91">
        <v>210</v>
      </c>
      <c r="AB140" s="91">
        <v>80</v>
      </c>
      <c r="AC140" s="91">
        <v>425</v>
      </c>
      <c r="AD140" s="91">
        <v>10</v>
      </c>
      <c r="AE140" s="91">
        <v>70</v>
      </c>
      <c r="AF140" s="91">
        <v>690</v>
      </c>
      <c r="AG140" s="91">
        <v>925</v>
      </c>
    </row>
    <row r="141" spans="2:33" ht="13.05" customHeight="1" x14ac:dyDescent="0.25">
      <c r="B141" s="28" t="s">
        <v>328</v>
      </c>
      <c r="C141" s="82">
        <v>13275</v>
      </c>
      <c r="D141" s="81">
        <v>10910</v>
      </c>
      <c r="E141" s="81">
        <v>6940</v>
      </c>
      <c r="F141" s="81">
        <v>270</v>
      </c>
      <c r="G141" s="81">
        <v>115</v>
      </c>
      <c r="H141" s="81">
        <v>790</v>
      </c>
      <c r="I141" s="81">
        <v>420</v>
      </c>
      <c r="J141" s="81">
        <v>2025</v>
      </c>
      <c r="K141" s="81">
        <v>30</v>
      </c>
      <c r="L141" s="81">
        <v>320</v>
      </c>
      <c r="M141" s="81">
        <v>3080</v>
      </c>
      <c r="N141" s="81">
        <v>4270</v>
      </c>
      <c r="T141" s="60" t="s">
        <v>328</v>
      </c>
      <c r="U141" s="60"/>
      <c r="V141" s="91">
        <v>13275</v>
      </c>
      <c r="W141" s="88">
        <v>10450</v>
      </c>
      <c r="X141" s="88">
        <v>6550</v>
      </c>
      <c r="Y141" s="91">
        <v>275</v>
      </c>
      <c r="Z141" s="91">
        <v>120</v>
      </c>
      <c r="AA141" s="91">
        <v>750</v>
      </c>
      <c r="AB141" s="91">
        <v>420</v>
      </c>
      <c r="AC141" s="88">
        <v>1970</v>
      </c>
      <c r="AD141" s="91">
        <v>35</v>
      </c>
      <c r="AE141" s="91">
        <v>330</v>
      </c>
      <c r="AF141" s="88">
        <v>2875</v>
      </c>
      <c r="AG141" s="88">
        <v>4085</v>
      </c>
    </row>
    <row r="142" spans="2:33" ht="13.05" customHeight="1" x14ac:dyDescent="0.25">
      <c r="B142" s="28" t="s">
        <v>329</v>
      </c>
      <c r="C142" s="82">
        <v>13277</v>
      </c>
      <c r="D142" s="81">
        <v>8220</v>
      </c>
      <c r="E142" s="81">
        <v>5210</v>
      </c>
      <c r="F142" s="81">
        <v>200</v>
      </c>
      <c r="G142" s="81">
        <v>75</v>
      </c>
      <c r="H142" s="81">
        <v>595</v>
      </c>
      <c r="I142" s="81">
        <v>335</v>
      </c>
      <c r="J142" s="81">
        <v>1515</v>
      </c>
      <c r="K142" s="81">
        <v>25</v>
      </c>
      <c r="L142" s="81">
        <v>265</v>
      </c>
      <c r="M142" s="81">
        <v>2310</v>
      </c>
      <c r="N142" s="81">
        <v>3150</v>
      </c>
      <c r="T142" s="60" t="s">
        <v>329</v>
      </c>
      <c r="U142" s="60"/>
      <c r="V142" s="91">
        <v>13277</v>
      </c>
      <c r="W142" s="88">
        <v>8080</v>
      </c>
      <c r="X142" s="88">
        <v>5035</v>
      </c>
      <c r="Y142" s="91">
        <v>210</v>
      </c>
      <c r="Z142" s="91">
        <v>75</v>
      </c>
      <c r="AA142" s="91">
        <v>600</v>
      </c>
      <c r="AB142" s="91">
        <v>330</v>
      </c>
      <c r="AC142" s="88">
        <v>1525</v>
      </c>
      <c r="AD142" s="91">
        <v>30</v>
      </c>
      <c r="AE142" s="91">
        <v>275</v>
      </c>
      <c r="AF142" s="88">
        <v>2265</v>
      </c>
      <c r="AG142" s="88">
        <v>3070</v>
      </c>
    </row>
    <row r="143" spans="2:33" ht="13.05" customHeight="1" x14ac:dyDescent="0.25">
      <c r="B143" s="28" t="s">
        <v>330</v>
      </c>
      <c r="C143" s="82">
        <v>13279</v>
      </c>
      <c r="D143" s="81">
        <v>6120</v>
      </c>
      <c r="E143" s="81">
        <v>3840</v>
      </c>
      <c r="F143" s="81">
        <v>110</v>
      </c>
      <c r="G143" s="81">
        <v>80</v>
      </c>
      <c r="H143" s="81">
        <v>430</v>
      </c>
      <c r="I143" s="81">
        <v>270</v>
      </c>
      <c r="J143" s="81">
        <v>1175</v>
      </c>
      <c r="K143" s="81">
        <v>10</v>
      </c>
      <c r="L143" s="81">
        <v>205</v>
      </c>
      <c r="M143" s="81">
        <v>1675</v>
      </c>
      <c r="N143" s="81">
        <v>2315</v>
      </c>
      <c r="T143" s="60" t="s">
        <v>330</v>
      </c>
      <c r="U143" s="60"/>
      <c r="V143" s="91">
        <v>13279</v>
      </c>
      <c r="W143" s="88">
        <v>6350</v>
      </c>
      <c r="X143" s="88">
        <v>3940</v>
      </c>
      <c r="Y143" s="91">
        <v>110</v>
      </c>
      <c r="Z143" s="91">
        <v>80</v>
      </c>
      <c r="AA143" s="91">
        <v>465</v>
      </c>
      <c r="AB143" s="91">
        <v>255</v>
      </c>
      <c r="AC143" s="88">
        <v>1255</v>
      </c>
      <c r="AD143" s="91">
        <v>10</v>
      </c>
      <c r="AE143" s="91">
        <v>235</v>
      </c>
      <c r="AF143" s="88">
        <v>1730</v>
      </c>
      <c r="AG143" s="88">
        <v>2380</v>
      </c>
    </row>
    <row r="144" spans="2:33" ht="13.05" customHeight="1" x14ac:dyDescent="0.25">
      <c r="B144" s="28" t="s">
        <v>331</v>
      </c>
      <c r="C144" s="82">
        <v>13281</v>
      </c>
      <c r="D144" s="81">
        <v>4605</v>
      </c>
      <c r="E144" s="81">
        <v>3555</v>
      </c>
      <c r="F144" s="81">
        <v>150</v>
      </c>
      <c r="G144" s="81">
        <v>20</v>
      </c>
      <c r="H144" s="81">
        <v>300</v>
      </c>
      <c r="I144" s="81">
        <v>60</v>
      </c>
      <c r="J144" s="81">
        <v>455</v>
      </c>
      <c r="K144" s="81">
        <v>10</v>
      </c>
      <c r="L144" s="81">
        <v>55</v>
      </c>
      <c r="M144" s="81">
        <v>1715</v>
      </c>
      <c r="N144" s="81">
        <v>2010</v>
      </c>
      <c r="T144" s="60" t="s">
        <v>331</v>
      </c>
      <c r="U144" s="60"/>
      <c r="V144" s="91">
        <v>13281</v>
      </c>
      <c r="W144" s="88">
        <v>4490</v>
      </c>
      <c r="X144" s="88">
        <v>3410</v>
      </c>
      <c r="Y144" s="91">
        <v>155</v>
      </c>
      <c r="Z144" s="91">
        <v>25</v>
      </c>
      <c r="AA144" s="91">
        <v>300</v>
      </c>
      <c r="AB144" s="91">
        <v>60</v>
      </c>
      <c r="AC144" s="91">
        <v>470</v>
      </c>
      <c r="AD144" s="91">
        <v>10</v>
      </c>
      <c r="AE144" s="91">
        <v>60</v>
      </c>
      <c r="AF144" s="88">
        <v>1620</v>
      </c>
      <c r="AG144" s="88">
        <v>1950</v>
      </c>
    </row>
    <row r="145" spans="2:33" ht="13.05" customHeight="1" x14ac:dyDescent="0.25">
      <c r="B145" s="28" t="s">
        <v>332</v>
      </c>
      <c r="C145" s="82">
        <v>13283</v>
      </c>
      <c r="D145" s="81">
        <v>1535</v>
      </c>
      <c r="E145" s="81">
        <v>915</v>
      </c>
      <c r="F145" s="81">
        <v>30</v>
      </c>
      <c r="G145" s="81">
        <v>25</v>
      </c>
      <c r="H145" s="81">
        <v>110</v>
      </c>
      <c r="I145" s="81">
        <v>65</v>
      </c>
      <c r="J145" s="81">
        <v>315</v>
      </c>
      <c r="K145" s="81">
        <v>10</v>
      </c>
      <c r="L145" s="81">
        <v>65</v>
      </c>
      <c r="M145" s="81">
        <v>400</v>
      </c>
      <c r="N145" s="81">
        <v>560</v>
      </c>
      <c r="T145" s="60" t="s">
        <v>332</v>
      </c>
      <c r="U145" s="60"/>
      <c r="V145" s="91">
        <v>13283</v>
      </c>
      <c r="W145" s="88">
        <v>1405</v>
      </c>
      <c r="X145" s="91">
        <v>825</v>
      </c>
      <c r="Y145" s="91">
        <v>25</v>
      </c>
      <c r="Z145" s="91">
        <v>15</v>
      </c>
      <c r="AA145" s="91">
        <v>110</v>
      </c>
      <c r="AB145" s="91">
        <v>60</v>
      </c>
      <c r="AC145" s="91">
        <v>300</v>
      </c>
      <c r="AD145" s="91">
        <v>10</v>
      </c>
      <c r="AE145" s="91">
        <v>60</v>
      </c>
      <c r="AF145" s="91">
        <v>365</v>
      </c>
      <c r="AG145" s="91">
        <v>505</v>
      </c>
    </row>
    <row r="146" spans="2:33" ht="13.05" customHeight="1" x14ac:dyDescent="0.25">
      <c r="B146" s="28" t="s">
        <v>333</v>
      </c>
      <c r="C146" s="82">
        <v>13285</v>
      </c>
      <c r="D146" s="81">
        <v>13950</v>
      </c>
      <c r="E146" s="81">
        <v>8775</v>
      </c>
      <c r="F146" s="81">
        <v>270</v>
      </c>
      <c r="G146" s="81">
        <v>135</v>
      </c>
      <c r="H146" s="81">
        <v>905</v>
      </c>
      <c r="I146" s="81">
        <v>545</v>
      </c>
      <c r="J146" s="81">
        <v>2700</v>
      </c>
      <c r="K146" s="81">
        <v>45</v>
      </c>
      <c r="L146" s="81">
        <v>575</v>
      </c>
      <c r="M146" s="81">
        <v>3820</v>
      </c>
      <c r="N146" s="81">
        <v>5185</v>
      </c>
      <c r="T146" s="60" t="s">
        <v>333</v>
      </c>
      <c r="U146" s="60"/>
      <c r="V146" s="91">
        <v>13285</v>
      </c>
      <c r="W146" s="88">
        <v>13650</v>
      </c>
      <c r="X146" s="88">
        <v>8480</v>
      </c>
      <c r="Y146" s="91">
        <v>270</v>
      </c>
      <c r="Z146" s="91">
        <v>130</v>
      </c>
      <c r="AA146" s="91">
        <v>885</v>
      </c>
      <c r="AB146" s="91">
        <v>535</v>
      </c>
      <c r="AC146" s="88">
        <v>2695</v>
      </c>
      <c r="AD146" s="91">
        <v>55</v>
      </c>
      <c r="AE146" s="91">
        <v>600</v>
      </c>
      <c r="AF146" s="88">
        <v>3705</v>
      </c>
      <c r="AG146" s="88">
        <v>5000</v>
      </c>
    </row>
    <row r="147" spans="2:33" ht="13.05" customHeight="1" x14ac:dyDescent="0.25">
      <c r="B147" s="28" t="s">
        <v>334</v>
      </c>
      <c r="C147" s="82">
        <v>13287</v>
      </c>
      <c r="D147" s="81">
        <v>2205</v>
      </c>
      <c r="E147" s="81">
        <v>1335</v>
      </c>
      <c r="F147" s="81">
        <v>45</v>
      </c>
      <c r="G147" s="81">
        <v>30</v>
      </c>
      <c r="H147" s="81">
        <v>155</v>
      </c>
      <c r="I147" s="81">
        <v>80</v>
      </c>
      <c r="J147" s="81">
        <v>465</v>
      </c>
      <c r="K147" s="81">
        <v>10</v>
      </c>
      <c r="L147" s="81">
        <v>85</v>
      </c>
      <c r="M147" s="81">
        <v>595</v>
      </c>
      <c r="N147" s="81">
        <v>805</v>
      </c>
      <c r="T147" s="60" t="s">
        <v>334</v>
      </c>
      <c r="U147" s="60"/>
      <c r="V147" s="91">
        <v>13287</v>
      </c>
      <c r="W147" s="88">
        <v>2250</v>
      </c>
      <c r="X147" s="88">
        <v>1350</v>
      </c>
      <c r="Y147" s="91">
        <v>40</v>
      </c>
      <c r="Z147" s="91">
        <v>30</v>
      </c>
      <c r="AA147" s="91">
        <v>155</v>
      </c>
      <c r="AB147" s="91">
        <v>85</v>
      </c>
      <c r="AC147" s="91">
        <v>485</v>
      </c>
      <c r="AD147" s="91">
        <v>10</v>
      </c>
      <c r="AE147" s="91">
        <v>95</v>
      </c>
      <c r="AF147" s="91">
        <v>590</v>
      </c>
      <c r="AG147" s="91">
        <v>820</v>
      </c>
    </row>
    <row r="148" spans="2:33" ht="13.05" customHeight="1" x14ac:dyDescent="0.25">
      <c r="B148" s="28" t="s">
        <v>335</v>
      </c>
      <c r="C148" s="82">
        <v>13289</v>
      </c>
      <c r="D148" s="81">
        <v>2480</v>
      </c>
      <c r="E148" s="81">
        <v>1365</v>
      </c>
      <c r="F148" s="81">
        <v>70</v>
      </c>
      <c r="G148" s="81">
        <v>25</v>
      </c>
      <c r="H148" s="81">
        <v>205</v>
      </c>
      <c r="I148" s="81">
        <v>85</v>
      </c>
      <c r="J148" s="81">
        <v>615</v>
      </c>
      <c r="K148" s="81">
        <v>10</v>
      </c>
      <c r="L148" s="81">
        <v>105</v>
      </c>
      <c r="M148" s="81">
        <v>650</v>
      </c>
      <c r="N148" s="81">
        <v>825</v>
      </c>
      <c r="T148" s="60" t="s">
        <v>335</v>
      </c>
      <c r="U148" s="60"/>
      <c r="V148" s="91">
        <v>13289</v>
      </c>
      <c r="W148" s="88">
        <v>2435</v>
      </c>
      <c r="X148" s="88">
        <v>1315</v>
      </c>
      <c r="Y148" s="91">
        <v>75</v>
      </c>
      <c r="Z148" s="91">
        <v>25</v>
      </c>
      <c r="AA148" s="91">
        <v>200</v>
      </c>
      <c r="AB148" s="91">
        <v>85</v>
      </c>
      <c r="AC148" s="91">
        <v>615</v>
      </c>
      <c r="AD148" s="91">
        <v>10</v>
      </c>
      <c r="AE148" s="91">
        <v>110</v>
      </c>
      <c r="AF148" s="91">
        <v>640</v>
      </c>
      <c r="AG148" s="91">
        <v>800</v>
      </c>
    </row>
    <row r="149" spans="2:33" ht="13.05" customHeight="1" x14ac:dyDescent="0.25">
      <c r="B149" s="28" t="s">
        <v>336</v>
      </c>
      <c r="C149" s="82">
        <v>13291</v>
      </c>
      <c r="D149" s="81">
        <v>8200</v>
      </c>
      <c r="E149" s="81">
        <v>6300</v>
      </c>
      <c r="F149" s="81">
        <v>215</v>
      </c>
      <c r="G149" s="81">
        <v>60</v>
      </c>
      <c r="H149" s="81">
        <v>475</v>
      </c>
      <c r="I149" s="81">
        <v>150</v>
      </c>
      <c r="J149" s="81">
        <v>850</v>
      </c>
      <c r="K149" s="81">
        <v>10</v>
      </c>
      <c r="L149" s="81">
        <v>140</v>
      </c>
      <c r="M149" s="81">
        <v>2975</v>
      </c>
      <c r="N149" s="81">
        <v>3370</v>
      </c>
      <c r="T149" s="60" t="s">
        <v>336</v>
      </c>
      <c r="U149" s="60"/>
      <c r="V149" s="91">
        <v>13291</v>
      </c>
      <c r="W149" s="88">
        <v>8030</v>
      </c>
      <c r="X149" s="88">
        <v>6110</v>
      </c>
      <c r="Y149" s="91">
        <v>220</v>
      </c>
      <c r="Z149" s="91">
        <v>65</v>
      </c>
      <c r="AA149" s="91">
        <v>470</v>
      </c>
      <c r="AB149" s="91">
        <v>150</v>
      </c>
      <c r="AC149" s="91">
        <v>860</v>
      </c>
      <c r="AD149" s="91">
        <v>10</v>
      </c>
      <c r="AE149" s="91">
        <v>145</v>
      </c>
      <c r="AF149" s="88">
        <v>2900</v>
      </c>
      <c r="AG149" s="88">
        <v>3285</v>
      </c>
    </row>
    <row r="150" spans="2:33" ht="13.05" customHeight="1" x14ac:dyDescent="0.25">
      <c r="B150" s="28" t="s">
        <v>337</v>
      </c>
      <c r="C150" s="82">
        <v>13293</v>
      </c>
      <c r="D150" s="81">
        <v>7165</v>
      </c>
      <c r="E150" s="81">
        <v>4405</v>
      </c>
      <c r="F150" s="81">
        <v>115</v>
      </c>
      <c r="G150" s="81">
        <v>60</v>
      </c>
      <c r="H150" s="81">
        <v>470</v>
      </c>
      <c r="I150" s="81">
        <v>245</v>
      </c>
      <c r="J150" s="81">
        <v>1575</v>
      </c>
      <c r="K150" s="81">
        <v>25</v>
      </c>
      <c r="L150" s="81">
        <v>270</v>
      </c>
      <c r="M150" s="81">
        <v>1905</v>
      </c>
      <c r="N150" s="81">
        <v>2605</v>
      </c>
      <c r="T150" s="60" t="s">
        <v>337</v>
      </c>
      <c r="U150" s="60"/>
      <c r="V150" s="91">
        <v>13293</v>
      </c>
      <c r="W150" s="88">
        <v>7235</v>
      </c>
      <c r="X150" s="88">
        <v>4385</v>
      </c>
      <c r="Y150" s="91">
        <v>120</v>
      </c>
      <c r="Z150" s="91">
        <v>65</v>
      </c>
      <c r="AA150" s="91">
        <v>495</v>
      </c>
      <c r="AB150" s="91">
        <v>240</v>
      </c>
      <c r="AC150" s="88">
        <v>1625</v>
      </c>
      <c r="AD150" s="91">
        <v>30</v>
      </c>
      <c r="AE150" s="91">
        <v>275</v>
      </c>
      <c r="AF150" s="88">
        <v>1880</v>
      </c>
      <c r="AG150" s="88">
        <v>2610</v>
      </c>
    </row>
    <row r="151" spans="2:33" ht="13.05" customHeight="1" x14ac:dyDescent="0.25">
      <c r="B151" s="28" t="s">
        <v>338</v>
      </c>
      <c r="C151" s="82">
        <v>13295</v>
      </c>
      <c r="D151" s="81">
        <v>16155</v>
      </c>
      <c r="E151" s="81">
        <v>9865</v>
      </c>
      <c r="F151" s="81">
        <v>425</v>
      </c>
      <c r="G151" s="81">
        <v>155</v>
      </c>
      <c r="H151" s="81">
        <v>1250</v>
      </c>
      <c r="I151" s="81">
        <v>540</v>
      </c>
      <c r="J151" s="81">
        <v>3270</v>
      </c>
      <c r="K151" s="81">
        <v>60</v>
      </c>
      <c r="L151" s="81">
        <v>590</v>
      </c>
      <c r="M151" s="81">
        <v>4525</v>
      </c>
      <c r="N151" s="81">
        <v>6075</v>
      </c>
      <c r="T151" s="60" t="s">
        <v>338</v>
      </c>
      <c r="U151" s="60"/>
      <c r="V151" s="91">
        <v>13295</v>
      </c>
      <c r="W151" s="88">
        <v>15890</v>
      </c>
      <c r="X151" s="88">
        <v>9600</v>
      </c>
      <c r="Y151" s="91">
        <v>420</v>
      </c>
      <c r="Z151" s="91">
        <v>140</v>
      </c>
      <c r="AA151" s="88">
        <v>1265</v>
      </c>
      <c r="AB151" s="91">
        <v>530</v>
      </c>
      <c r="AC151" s="88">
        <v>3225</v>
      </c>
      <c r="AD151" s="91">
        <v>60</v>
      </c>
      <c r="AE151" s="91">
        <v>650</v>
      </c>
      <c r="AF151" s="88">
        <v>4385</v>
      </c>
      <c r="AG151" s="88">
        <v>5900</v>
      </c>
    </row>
    <row r="152" spans="2:33" ht="13.05" customHeight="1" x14ac:dyDescent="0.25">
      <c r="B152" s="28" t="s">
        <v>339</v>
      </c>
      <c r="C152" s="82">
        <v>13297</v>
      </c>
      <c r="D152" s="81">
        <v>17135</v>
      </c>
      <c r="E152" s="81">
        <v>11490</v>
      </c>
      <c r="F152" s="81">
        <v>440</v>
      </c>
      <c r="G152" s="81">
        <v>180</v>
      </c>
      <c r="H152" s="81">
        <v>1045</v>
      </c>
      <c r="I152" s="81">
        <v>630</v>
      </c>
      <c r="J152" s="81">
        <v>2620</v>
      </c>
      <c r="K152" s="81">
        <v>60</v>
      </c>
      <c r="L152" s="81">
        <v>670</v>
      </c>
      <c r="M152" s="81">
        <v>5165</v>
      </c>
      <c r="N152" s="81">
        <v>6605</v>
      </c>
      <c r="T152" s="60" t="s">
        <v>339</v>
      </c>
      <c r="U152" s="60"/>
      <c r="V152" s="91">
        <v>13297</v>
      </c>
      <c r="W152" s="88">
        <v>17015</v>
      </c>
      <c r="X152" s="88">
        <v>11355</v>
      </c>
      <c r="Y152" s="91">
        <v>430</v>
      </c>
      <c r="Z152" s="91">
        <v>165</v>
      </c>
      <c r="AA152" s="88">
        <v>1050</v>
      </c>
      <c r="AB152" s="91">
        <v>650</v>
      </c>
      <c r="AC152" s="88">
        <v>2635</v>
      </c>
      <c r="AD152" s="91">
        <v>55</v>
      </c>
      <c r="AE152" s="91">
        <v>675</v>
      </c>
      <c r="AF152" s="88">
        <v>5105</v>
      </c>
      <c r="AG152" s="88">
        <v>6455</v>
      </c>
    </row>
    <row r="153" spans="2:33" ht="13.05" customHeight="1" x14ac:dyDescent="0.25">
      <c r="B153" s="28" t="s">
        <v>340</v>
      </c>
      <c r="C153" s="82">
        <v>13299</v>
      </c>
      <c r="D153" s="81">
        <v>8035</v>
      </c>
      <c r="E153" s="81">
        <v>4540</v>
      </c>
      <c r="F153" s="81">
        <v>195</v>
      </c>
      <c r="G153" s="81">
        <v>60</v>
      </c>
      <c r="H153" s="81">
        <v>640</v>
      </c>
      <c r="I153" s="81">
        <v>355</v>
      </c>
      <c r="J153" s="81">
        <v>1865</v>
      </c>
      <c r="K153" s="81">
        <v>30</v>
      </c>
      <c r="L153" s="81">
        <v>350</v>
      </c>
      <c r="M153" s="81">
        <v>1990</v>
      </c>
      <c r="N153" s="81">
        <v>2940</v>
      </c>
      <c r="T153" s="60" t="s">
        <v>340</v>
      </c>
      <c r="U153" s="60"/>
      <c r="V153" s="91">
        <v>13299</v>
      </c>
      <c r="W153" s="88">
        <v>8025</v>
      </c>
      <c r="X153" s="88">
        <v>4475</v>
      </c>
      <c r="Y153" s="91">
        <v>195</v>
      </c>
      <c r="Z153" s="91">
        <v>65</v>
      </c>
      <c r="AA153" s="91">
        <v>650</v>
      </c>
      <c r="AB153" s="91">
        <v>365</v>
      </c>
      <c r="AC153" s="88">
        <v>1895</v>
      </c>
      <c r="AD153" s="91">
        <v>30</v>
      </c>
      <c r="AE153" s="91">
        <v>350</v>
      </c>
      <c r="AF153" s="88">
        <v>1945</v>
      </c>
      <c r="AG153" s="88">
        <v>2905</v>
      </c>
    </row>
    <row r="154" spans="2:33" ht="13.05" customHeight="1" x14ac:dyDescent="0.25">
      <c r="B154" s="28" t="s">
        <v>341</v>
      </c>
      <c r="C154" s="82">
        <v>13301</v>
      </c>
      <c r="D154" s="81">
        <v>1515</v>
      </c>
      <c r="E154" s="81">
        <v>950</v>
      </c>
      <c r="F154" s="81">
        <v>30</v>
      </c>
      <c r="G154" s="81">
        <v>15</v>
      </c>
      <c r="H154" s="81">
        <v>130</v>
      </c>
      <c r="I154" s="81">
        <v>55</v>
      </c>
      <c r="J154" s="81">
        <v>280</v>
      </c>
      <c r="K154" s="81">
        <v>5</v>
      </c>
      <c r="L154" s="81">
        <v>50</v>
      </c>
      <c r="M154" s="81">
        <v>425</v>
      </c>
      <c r="N154" s="81">
        <v>575</v>
      </c>
      <c r="T154" s="60" t="s">
        <v>341</v>
      </c>
      <c r="U154" s="60"/>
      <c r="V154" s="91">
        <v>13301</v>
      </c>
      <c r="W154" s="88">
        <v>1460</v>
      </c>
      <c r="X154" s="91">
        <v>900</v>
      </c>
      <c r="Y154" s="91">
        <v>35</v>
      </c>
      <c r="Z154" s="91">
        <v>20</v>
      </c>
      <c r="AA154" s="91">
        <v>125</v>
      </c>
      <c r="AB154" s="91">
        <v>55</v>
      </c>
      <c r="AC154" s="91">
        <v>275</v>
      </c>
      <c r="AD154" s="91">
        <v>5</v>
      </c>
      <c r="AE154" s="91">
        <v>45</v>
      </c>
      <c r="AF154" s="91">
        <v>410</v>
      </c>
      <c r="AG154" s="91">
        <v>545</v>
      </c>
    </row>
    <row r="155" spans="2:33" ht="13.05" customHeight="1" x14ac:dyDescent="0.25">
      <c r="B155" s="28" t="s">
        <v>342</v>
      </c>
      <c r="C155" s="82">
        <v>13303</v>
      </c>
      <c r="D155" s="81">
        <v>4845</v>
      </c>
      <c r="E155" s="81">
        <v>2890</v>
      </c>
      <c r="F155" s="81">
        <v>115</v>
      </c>
      <c r="G155" s="81">
        <v>50</v>
      </c>
      <c r="H155" s="81">
        <v>420</v>
      </c>
      <c r="I155" s="81">
        <v>200</v>
      </c>
      <c r="J155" s="81">
        <v>955</v>
      </c>
      <c r="K155" s="81">
        <v>20</v>
      </c>
      <c r="L155" s="81">
        <v>195</v>
      </c>
      <c r="M155" s="81">
        <v>1275</v>
      </c>
      <c r="N155" s="81">
        <v>1815</v>
      </c>
      <c r="T155" s="60" t="s">
        <v>342</v>
      </c>
      <c r="U155" s="60"/>
      <c r="V155" s="91">
        <v>13303</v>
      </c>
      <c r="W155" s="88">
        <v>4750</v>
      </c>
      <c r="X155" s="88">
        <v>2810</v>
      </c>
      <c r="Y155" s="91">
        <v>120</v>
      </c>
      <c r="Z155" s="91">
        <v>50</v>
      </c>
      <c r="AA155" s="91">
        <v>420</v>
      </c>
      <c r="AB155" s="91">
        <v>185</v>
      </c>
      <c r="AC155" s="91">
        <v>960</v>
      </c>
      <c r="AD155" s="91">
        <v>20</v>
      </c>
      <c r="AE155" s="91">
        <v>185</v>
      </c>
      <c r="AF155" s="88">
        <v>1235</v>
      </c>
      <c r="AG155" s="88">
        <v>1760</v>
      </c>
    </row>
    <row r="156" spans="2:33" ht="13.05" customHeight="1" x14ac:dyDescent="0.25">
      <c r="B156" s="28" t="s">
        <v>343</v>
      </c>
      <c r="C156" s="82">
        <v>13305</v>
      </c>
      <c r="D156" s="81">
        <v>6545</v>
      </c>
      <c r="E156" s="81">
        <v>3995</v>
      </c>
      <c r="F156" s="81">
        <v>205</v>
      </c>
      <c r="G156" s="81">
        <v>65</v>
      </c>
      <c r="H156" s="81">
        <v>550</v>
      </c>
      <c r="I156" s="81">
        <v>245</v>
      </c>
      <c r="J156" s="81">
        <v>1220</v>
      </c>
      <c r="K156" s="81">
        <v>30</v>
      </c>
      <c r="L156" s="81">
        <v>235</v>
      </c>
      <c r="M156" s="81">
        <v>1890</v>
      </c>
      <c r="N156" s="81">
        <v>2390</v>
      </c>
      <c r="T156" s="60" t="s">
        <v>343</v>
      </c>
      <c r="U156" s="60"/>
      <c r="V156" s="91">
        <v>13305</v>
      </c>
      <c r="W156" s="88">
        <v>6385</v>
      </c>
      <c r="X156" s="88">
        <v>3855</v>
      </c>
      <c r="Y156" s="91">
        <v>210</v>
      </c>
      <c r="Z156" s="91">
        <v>70</v>
      </c>
      <c r="AA156" s="91">
        <v>540</v>
      </c>
      <c r="AB156" s="91">
        <v>235</v>
      </c>
      <c r="AC156" s="88">
        <v>1225</v>
      </c>
      <c r="AD156" s="91">
        <v>25</v>
      </c>
      <c r="AE156" s="91">
        <v>225</v>
      </c>
      <c r="AF156" s="88">
        <v>1790</v>
      </c>
      <c r="AG156" s="88">
        <v>2310</v>
      </c>
    </row>
    <row r="157" spans="2:33" ht="13.05" customHeight="1" x14ac:dyDescent="0.25">
      <c r="B157" s="28" t="s">
        <v>344</v>
      </c>
      <c r="C157" s="82">
        <v>13307</v>
      </c>
      <c r="D157" s="81">
        <v>570</v>
      </c>
      <c r="E157" s="81">
        <v>345</v>
      </c>
      <c r="F157" s="81">
        <v>20</v>
      </c>
      <c r="G157" s="81">
        <v>10</v>
      </c>
      <c r="H157" s="81">
        <v>45</v>
      </c>
      <c r="I157" s="81">
        <v>15</v>
      </c>
      <c r="J157" s="81">
        <v>120</v>
      </c>
      <c r="K157" s="81">
        <v>5</v>
      </c>
      <c r="L157" s="81">
        <v>10</v>
      </c>
      <c r="M157" s="81">
        <v>180</v>
      </c>
      <c r="N157" s="81">
        <v>190</v>
      </c>
      <c r="T157" s="60" t="s">
        <v>344</v>
      </c>
      <c r="U157" s="60"/>
      <c r="V157" s="91">
        <v>13307</v>
      </c>
      <c r="W157" s="91">
        <v>460</v>
      </c>
      <c r="X157" s="91">
        <v>265</v>
      </c>
      <c r="Y157" s="91">
        <v>15</v>
      </c>
      <c r="Z157" s="91">
        <v>5</v>
      </c>
      <c r="AA157" s="91">
        <v>35</v>
      </c>
      <c r="AB157" s="91">
        <v>15</v>
      </c>
      <c r="AC157" s="91">
        <v>105</v>
      </c>
      <c r="AD157" s="91">
        <v>5</v>
      </c>
      <c r="AE157" s="91">
        <v>15</v>
      </c>
      <c r="AF157" s="91">
        <v>140</v>
      </c>
      <c r="AG157" s="91">
        <v>150</v>
      </c>
    </row>
    <row r="158" spans="2:33" ht="13.05" customHeight="1" x14ac:dyDescent="0.25">
      <c r="B158" s="28" t="s">
        <v>345</v>
      </c>
      <c r="C158" s="82">
        <v>13309</v>
      </c>
      <c r="D158" s="81">
        <v>1220</v>
      </c>
      <c r="E158" s="81">
        <v>755</v>
      </c>
      <c r="F158" s="81">
        <v>30</v>
      </c>
      <c r="G158" s="81">
        <v>10</v>
      </c>
      <c r="H158" s="81">
        <v>85</v>
      </c>
      <c r="I158" s="81">
        <v>40</v>
      </c>
      <c r="J158" s="81">
        <v>240</v>
      </c>
      <c r="K158" s="81">
        <v>5</v>
      </c>
      <c r="L158" s="81">
        <v>55</v>
      </c>
      <c r="M158" s="81">
        <v>385</v>
      </c>
      <c r="N158" s="81">
        <v>425</v>
      </c>
      <c r="T158" s="60" t="s">
        <v>345</v>
      </c>
      <c r="U158" s="60"/>
      <c r="V158" s="91">
        <v>13309</v>
      </c>
      <c r="W158" s="88">
        <v>1085</v>
      </c>
      <c r="X158" s="91">
        <v>650</v>
      </c>
      <c r="Y158" s="91">
        <v>25</v>
      </c>
      <c r="Z158" s="91">
        <v>10</v>
      </c>
      <c r="AA158" s="91">
        <v>80</v>
      </c>
      <c r="AB158" s="91">
        <v>30</v>
      </c>
      <c r="AC158" s="91">
        <v>235</v>
      </c>
      <c r="AD158" s="91">
        <v>5</v>
      </c>
      <c r="AE158" s="91">
        <v>50</v>
      </c>
      <c r="AF158" s="91">
        <v>330</v>
      </c>
      <c r="AG158" s="91">
        <v>375</v>
      </c>
    </row>
    <row r="159" spans="2:33" ht="13.05" customHeight="1" x14ac:dyDescent="0.25">
      <c r="B159" s="28" t="s">
        <v>346</v>
      </c>
      <c r="C159" s="82">
        <v>13311</v>
      </c>
      <c r="D159" s="81">
        <v>7260</v>
      </c>
      <c r="E159" s="81">
        <v>5255</v>
      </c>
      <c r="F159" s="81">
        <v>175</v>
      </c>
      <c r="G159" s="81">
        <v>55</v>
      </c>
      <c r="H159" s="81">
        <v>430</v>
      </c>
      <c r="I159" s="81">
        <v>200</v>
      </c>
      <c r="J159" s="81">
        <v>950</v>
      </c>
      <c r="K159" s="81">
        <v>10</v>
      </c>
      <c r="L159" s="81">
        <v>185</v>
      </c>
      <c r="M159" s="81">
        <v>2420</v>
      </c>
      <c r="N159" s="81">
        <v>2860</v>
      </c>
      <c r="T159" s="60" t="s">
        <v>346</v>
      </c>
      <c r="U159" s="60"/>
      <c r="V159" s="91">
        <v>13311</v>
      </c>
      <c r="W159" s="88">
        <v>7115</v>
      </c>
      <c r="X159" s="88">
        <v>5075</v>
      </c>
      <c r="Y159" s="91">
        <v>175</v>
      </c>
      <c r="Z159" s="91">
        <v>50</v>
      </c>
      <c r="AA159" s="91">
        <v>435</v>
      </c>
      <c r="AB159" s="91">
        <v>220</v>
      </c>
      <c r="AC159" s="91">
        <v>940</v>
      </c>
      <c r="AD159" s="91">
        <v>10</v>
      </c>
      <c r="AE159" s="91">
        <v>210</v>
      </c>
      <c r="AF159" s="88">
        <v>2345</v>
      </c>
      <c r="AG159" s="88">
        <v>2770</v>
      </c>
    </row>
    <row r="160" spans="2:33" ht="13.05" customHeight="1" x14ac:dyDescent="0.25">
      <c r="B160" s="28" t="s">
        <v>347</v>
      </c>
      <c r="C160" s="82">
        <v>13313</v>
      </c>
      <c r="D160" s="81">
        <v>18430</v>
      </c>
      <c r="E160" s="81">
        <v>11745</v>
      </c>
      <c r="F160" s="81">
        <v>550</v>
      </c>
      <c r="G160" s="81">
        <v>210</v>
      </c>
      <c r="H160" s="81">
        <v>1100</v>
      </c>
      <c r="I160" s="81">
        <v>580</v>
      </c>
      <c r="J160" s="81">
        <v>3525</v>
      </c>
      <c r="K160" s="81">
        <v>40</v>
      </c>
      <c r="L160" s="81">
        <v>680</v>
      </c>
      <c r="M160" s="81">
        <v>5360</v>
      </c>
      <c r="N160" s="81">
        <v>6875</v>
      </c>
      <c r="T160" s="60" t="s">
        <v>347</v>
      </c>
      <c r="U160" s="60"/>
      <c r="V160" s="91">
        <v>13313</v>
      </c>
      <c r="W160" s="88">
        <v>17915</v>
      </c>
      <c r="X160" s="88">
        <v>11375</v>
      </c>
      <c r="Y160" s="91">
        <v>530</v>
      </c>
      <c r="Z160" s="91">
        <v>195</v>
      </c>
      <c r="AA160" s="88">
        <v>1100</v>
      </c>
      <c r="AB160" s="91">
        <v>560</v>
      </c>
      <c r="AC160" s="88">
        <v>3430</v>
      </c>
      <c r="AD160" s="91">
        <v>40</v>
      </c>
      <c r="AE160" s="91">
        <v>685</v>
      </c>
      <c r="AF160" s="88">
        <v>5215</v>
      </c>
      <c r="AG160" s="88">
        <v>6615</v>
      </c>
    </row>
    <row r="161" spans="1:33" ht="13.05" customHeight="1" x14ac:dyDescent="0.25">
      <c r="B161" s="28" t="s">
        <v>348</v>
      </c>
      <c r="C161" s="82">
        <v>13315</v>
      </c>
      <c r="D161" s="81">
        <v>1805</v>
      </c>
      <c r="E161" s="81">
        <v>1080</v>
      </c>
      <c r="F161" s="81">
        <v>45</v>
      </c>
      <c r="G161" s="81">
        <v>20</v>
      </c>
      <c r="H161" s="81">
        <v>150</v>
      </c>
      <c r="I161" s="81">
        <v>75</v>
      </c>
      <c r="J161" s="81">
        <v>365</v>
      </c>
      <c r="K161" s="81">
        <v>10</v>
      </c>
      <c r="L161" s="81">
        <v>60</v>
      </c>
      <c r="M161" s="81">
        <v>535</v>
      </c>
      <c r="N161" s="81">
        <v>635</v>
      </c>
      <c r="T161" s="60" t="s">
        <v>348</v>
      </c>
      <c r="U161" s="60"/>
      <c r="V161" s="91">
        <v>13315</v>
      </c>
      <c r="W161" s="88">
        <v>1805</v>
      </c>
      <c r="X161" s="88">
        <v>1075</v>
      </c>
      <c r="Y161" s="91">
        <v>40</v>
      </c>
      <c r="Z161" s="91">
        <v>25</v>
      </c>
      <c r="AA161" s="91">
        <v>140</v>
      </c>
      <c r="AB161" s="91">
        <v>80</v>
      </c>
      <c r="AC161" s="91">
        <v>375</v>
      </c>
      <c r="AD161" s="91">
        <v>10</v>
      </c>
      <c r="AE161" s="91">
        <v>60</v>
      </c>
      <c r="AF161" s="91">
        <v>525</v>
      </c>
      <c r="AG161" s="91">
        <v>625</v>
      </c>
    </row>
    <row r="162" spans="1:33" ht="13.05" customHeight="1" x14ac:dyDescent="0.25">
      <c r="B162" s="28" t="s">
        <v>349</v>
      </c>
      <c r="C162" s="82">
        <v>13317</v>
      </c>
      <c r="D162" s="81">
        <v>2945</v>
      </c>
      <c r="E162" s="81">
        <v>1890</v>
      </c>
      <c r="F162" s="81">
        <v>60</v>
      </c>
      <c r="G162" s="81">
        <v>30</v>
      </c>
      <c r="H162" s="81">
        <v>215</v>
      </c>
      <c r="I162" s="81">
        <v>110</v>
      </c>
      <c r="J162" s="81">
        <v>515</v>
      </c>
      <c r="K162" s="81">
        <v>10</v>
      </c>
      <c r="L162" s="81">
        <v>115</v>
      </c>
      <c r="M162" s="81">
        <v>875</v>
      </c>
      <c r="N162" s="81">
        <v>1110</v>
      </c>
      <c r="T162" s="60" t="s">
        <v>349</v>
      </c>
      <c r="U162" s="60"/>
      <c r="V162" s="91">
        <v>13317</v>
      </c>
      <c r="W162" s="88">
        <v>2920</v>
      </c>
      <c r="X162" s="88">
        <v>1865</v>
      </c>
      <c r="Y162" s="91">
        <v>65</v>
      </c>
      <c r="Z162" s="91">
        <v>30</v>
      </c>
      <c r="AA162" s="91">
        <v>220</v>
      </c>
      <c r="AB162" s="91">
        <v>115</v>
      </c>
      <c r="AC162" s="91">
        <v>505</v>
      </c>
      <c r="AD162" s="91">
        <v>10</v>
      </c>
      <c r="AE162" s="91">
        <v>110</v>
      </c>
      <c r="AF162" s="91">
        <v>875</v>
      </c>
      <c r="AG162" s="88">
        <v>1105</v>
      </c>
    </row>
    <row r="163" spans="1:33" ht="13.05" customHeight="1" x14ac:dyDescent="0.25">
      <c r="B163" s="28" t="s">
        <v>350</v>
      </c>
      <c r="C163" s="82">
        <v>13319</v>
      </c>
      <c r="D163" s="81">
        <v>2520</v>
      </c>
      <c r="E163" s="81">
        <v>1390</v>
      </c>
      <c r="F163" s="81">
        <v>50</v>
      </c>
      <c r="G163" s="81">
        <v>30</v>
      </c>
      <c r="H163" s="81">
        <v>200</v>
      </c>
      <c r="I163" s="81">
        <v>100</v>
      </c>
      <c r="J163" s="81">
        <v>625</v>
      </c>
      <c r="K163" s="81">
        <v>10</v>
      </c>
      <c r="L163" s="81">
        <v>115</v>
      </c>
      <c r="M163" s="81">
        <v>645</v>
      </c>
      <c r="N163" s="81">
        <v>845</v>
      </c>
      <c r="T163" s="60" t="s">
        <v>350</v>
      </c>
      <c r="U163" s="60"/>
      <c r="V163" s="91">
        <v>13319</v>
      </c>
      <c r="W163" s="88">
        <v>2505</v>
      </c>
      <c r="X163" s="88">
        <v>1350</v>
      </c>
      <c r="Y163" s="91">
        <v>60</v>
      </c>
      <c r="Z163" s="91">
        <v>30</v>
      </c>
      <c r="AA163" s="91">
        <v>220</v>
      </c>
      <c r="AB163" s="91">
        <v>100</v>
      </c>
      <c r="AC163" s="91">
        <v>625</v>
      </c>
      <c r="AD163" s="91">
        <v>10</v>
      </c>
      <c r="AE163" s="91">
        <v>110</v>
      </c>
      <c r="AF163" s="91">
        <v>625</v>
      </c>
      <c r="AG163" s="91">
        <v>860</v>
      </c>
    </row>
    <row r="164" spans="1:33" ht="13.05" customHeight="1" x14ac:dyDescent="0.25">
      <c r="B164" s="28" t="s">
        <v>351</v>
      </c>
      <c r="C164" s="82">
        <v>13321</v>
      </c>
      <c r="D164" s="81">
        <v>4450</v>
      </c>
      <c r="E164" s="81">
        <v>2845</v>
      </c>
      <c r="F164" s="81">
        <v>135</v>
      </c>
      <c r="G164" s="81">
        <v>55</v>
      </c>
      <c r="H164" s="81">
        <v>350</v>
      </c>
      <c r="I164" s="81">
        <v>170</v>
      </c>
      <c r="J164" s="81">
        <v>750</v>
      </c>
      <c r="K164" s="81">
        <v>20</v>
      </c>
      <c r="L164" s="81">
        <v>125</v>
      </c>
      <c r="M164" s="81">
        <v>1330</v>
      </c>
      <c r="N164" s="81">
        <v>1685</v>
      </c>
      <c r="T164" s="60" t="s">
        <v>351</v>
      </c>
      <c r="U164" s="60"/>
      <c r="V164" s="91">
        <v>13321</v>
      </c>
      <c r="W164" s="88">
        <v>4665</v>
      </c>
      <c r="X164" s="88">
        <v>2960</v>
      </c>
      <c r="Y164" s="91">
        <v>160</v>
      </c>
      <c r="Z164" s="91">
        <v>60</v>
      </c>
      <c r="AA164" s="91">
        <v>370</v>
      </c>
      <c r="AB164" s="91">
        <v>175</v>
      </c>
      <c r="AC164" s="91">
        <v>790</v>
      </c>
      <c r="AD164" s="91">
        <v>20</v>
      </c>
      <c r="AE164" s="91">
        <v>130</v>
      </c>
      <c r="AF164" s="88">
        <v>1360</v>
      </c>
      <c r="AG164" s="88">
        <v>1780</v>
      </c>
    </row>
    <row r="165" spans="1:33" ht="15" customHeight="1" x14ac:dyDescent="0.25">
      <c r="A165" s="22"/>
      <c r="B165" s="22"/>
      <c r="C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T165" s="66" t="s">
        <v>191</v>
      </c>
      <c r="U165" s="66"/>
      <c r="V165" s="91">
        <v>13</v>
      </c>
      <c r="W165" s="88">
        <v>1676778</v>
      </c>
      <c r="X165" s="88">
        <v>1079189</v>
      </c>
      <c r="Y165" s="88">
        <v>47566</v>
      </c>
      <c r="Z165" s="88">
        <v>18365</v>
      </c>
      <c r="AA165" s="88">
        <v>116028</v>
      </c>
      <c r="AB165" s="88">
        <v>65650</v>
      </c>
      <c r="AC165" s="88">
        <v>285394</v>
      </c>
      <c r="AD165" s="88">
        <v>4397</v>
      </c>
      <c r="AE165" s="88">
        <v>60189</v>
      </c>
      <c r="AF165" s="88">
        <v>485728</v>
      </c>
      <c r="AG165" s="88">
        <v>638350</v>
      </c>
    </row>
    <row r="166" spans="1:33" ht="15" x14ac:dyDescent="0.25">
      <c r="A166" s="25"/>
      <c r="B166" s="25"/>
      <c r="C166" s="26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T166" s="34"/>
      <c r="U166" s="34"/>
      <c r="V166" s="35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</row>
    <row r="167" spans="1:33" ht="15" x14ac:dyDescent="0.25">
      <c r="A167" s="71" t="s">
        <v>366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T167" s="61" t="s">
        <v>553</v>
      </c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</row>
    <row r="168" spans="1:33" ht="15" customHeight="1" x14ac:dyDescent="0.25">
      <c r="A168" s="71" t="s">
        <v>367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T168" s="61" t="s">
        <v>367</v>
      </c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</row>
    <row r="169" spans="1:33" ht="15" customHeight="1" x14ac:dyDescent="0.25">
      <c r="A169" s="72" t="s">
        <v>356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T169" s="67" t="s">
        <v>356</v>
      </c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</row>
    <row r="170" spans="1:33" ht="15" x14ac:dyDescent="0.25"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90" customHeight="1" x14ac:dyDescent="0.25">
      <c r="A171" s="69" t="s">
        <v>564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T171" s="62" t="s">
        <v>554</v>
      </c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</sheetData>
  <sortState ref="B6:N164">
    <sortCondition ref="B6:B164"/>
  </sortState>
  <mergeCells count="186">
    <mergeCell ref="A1:N1"/>
    <mergeCell ref="A2:N2"/>
    <mergeCell ref="A3:B4"/>
    <mergeCell ref="C3:C4"/>
    <mergeCell ref="D3:D4"/>
    <mergeCell ref="E3:G3"/>
    <mergeCell ref="H3:I3"/>
    <mergeCell ref="J3:L3"/>
    <mergeCell ref="M3:N3"/>
    <mergeCell ref="T7:U7"/>
    <mergeCell ref="T8:U8"/>
    <mergeCell ref="T9:U9"/>
    <mergeCell ref="T10:U10"/>
    <mergeCell ref="T11:U11"/>
    <mergeCell ref="T12:U12"/>
    <mergeCell ref="A171:N171"/>
    <mergeCell ref="T2:AG2"/>
    <mergeCell ref="A167:N167"/>
    <mergeCell ref="A168:N168"/>
    <mergeCell ref="A169:N169"/>
    <mergeCell ref="T19:U19"/>
    <mergeCell ref="T20:U20"/>
    <mergeCell ref="T21:U21"/>
    <mergeCell ref="T22:U22"/>
    <mergeCell ref="T23:U23"/>
    <mergeCell ref="T24:U24"/>
    <mergeCell ref="T13:U13"/>
    <mergeCell ref="T14:U14"/>
    <mergeCell ref="T15:U15"/>
    <mergeCell ref="T16:U16"/>
    <mergeCell ref="T17:U17"/>
    <mergeCell ref="T18:U18"/>
    <mergeCell ref="T31:U31"/>
    <mergeCell ref="T32:U32"/>
    <mergeCell ref="T33:U33"/>
    <mergeCell ref="T34:U34"/>
    <mergeCell ref="T35:U35"/>
    <mergeCell ref="T36:U36"/>
    <mergeCell ref="T25:U25"/>
    <mergeCell ref="T26:U26"/>
    <mergeCell ref="T27:U27"/>
    <mergeCell ref="T28:U28"/>
    <mergeCell ref="T29:U29"/>
    <mergeCell ref="T30:U30"/>
    <mergeCell ref="T43:U43"/>
    <mergeCell ref="T44:U44"/>
    <mergeCell ref="T45:U45"/>
    <mergeCell ref="T46:U46"/>
    <mergeCell ref="T47:U47"/>
    <mergeCell ref="T48:U48"/>
    <mergeCell ref="T37:U37"/>
    <mergeCell ref="T38:U38"/>
    <mergeCell ref="T39:U39"/>
    <mergeCell ref="T40:U40"/>
    <mergeCell ref="T41:U41"/>
    <mergeCell ref="T42:U42"/>
    <mergeCell ref="T55:U55"/>
    <mergeCell ref="T56:U56"/>
    <mergeCell ref="T57:U57"/>
    <mergeCell ref="T58:U58"/>
    <mergeCell ref="T59:U59"/>
    <mergeCell ref="T60:U60"/>
    <mergeCell ref="T49:U49"/>
    <mergeCell ref="T50:U50"/>
    <mergeCell ref="T51:U51"/>
    <mergeCell ref="T52:U52"/>
    <mergeCell ref="T53:U53"/>
    <mergeCell ref="T54:U54"/>
    <mergeCell ref="T67:U67"/>
    <mergeCell ref="T68:U68"/>
    <mergeCell ref="T69:U69"/>
    <mergeCell ref="T70:U70"/>
    <mergeCell ref="T71:U71"/>
    <mergeCell ref="T72:U72"/>
    <mergeCell ref="T61:U61"/>
    <mergeCell ref="T62:U62"/>
    <mergeCell ref="T63:U63"/>
    <mergeCell ref="T64:U64"/>
    <mergeCell ref="T65:U65"/>
    <mergeCell ref="T66:U66"/>
    <mergeCell ref="T79:U79"/>
    <mergeCell ref="T80:U80"/>
    <mergeCell ref="T81:U81"/>
    <mergeCell ref="T82:U82"/>
    <mergeCell ref="T83:U83"/>
    <mergeCell ref="T84:U84"/>
    <mergeCell ref="T73:U73"/>
    <mergeCell ref="T74:U74"/>
    <mergeCell ref="T75:U75"/>
    <mergeCell ref="T76:U76"/>
    <mergeCell ref="T77:U77"/>
    <mergeCell ref="T78:U78"/>
    <mergeCell ref="T91:U91"/>
    <mergeCell ref="T92:U92"/>
    <mergeCell ref="T93:U93"/>
    <mergeCell ref="T94:U94"/>
    <mergeCell ref="T95:U95"/>
    <mergeCell ref="T96:U96"/>
    <mergeCell ref="T85:U85"/>
    <mergeCell ref="T86:U86"/>
    <mergeCell ref="T87:U87"/>
    <mergeCell ref="T88:U88"/>
    <mergeCell ref="T89:U89"/>
    <mergeCell ref="T90:U90"/>
    <mergeCell ref="T103:U103"/>
    <mergeCell ref="T104:U104"/>
    <mergeCell ref="T105:U105"/>
    <mergeCell ref="T106:U106"/>
    <mergeCell ref="T107:U107"/>
    <mergeCell ref="T108:U108"/>
    <mergeCell ref="T97:U97"/>
    <mergeCell ref="T98:U98"/>
    <mergeCell ref="T99:U99"/>
    <mergeCell ref="T100:U100"/>
    <mergeCell ref="T101:U101"/>
    <mergeCell ref="T102:U102"/>
    <mergeCell ref="T115:U115"/>
    <mergeCell ref="T116:U116"/>
    <mergeCell ref="T117:U117"/>
    <mergeCell ref="T118:U118"/>
    <mergeCell ref="T119:U119"/>
    <mergeCell ref="T120:U120"/>
    <mergeCell ref="T109:U109"/>
    <mergeCell ref="T110:U110"/>
    <mergeCell ref="T111:U111"/>
    <mergeCell ref="T112:U112"/>
    <mergeCell ref="T113:U113"/>
    <mergeCell ref="T114:U114"/>
    <mergeCell ref="T127:U127"/>
    <mergeCell ref="T128:U128"/>
    <mergeCell ref="T129:U129"/>
    <mergeCell ref="T130:U130"/>
    <mergeCell ref="T131:U131"/>
    <mergeCell ref="T132:U132"/>
    <mergeCell ref="T121:U121"/>
    <mergeCell ref="T122:U122"/>
    <mergeCell ref="T123:U123"/>
    <mergeCell ref="T124:U124"/>
    <mergeCell ref="T125:U125"/>
    <mergeCell ref="T126:U126"/>
    <mergeCell ref="T139:U139"/>
    <mergeCell ref="T140:U140"/>
    <mergeCell ref="T141:U141"/>
    <mergeCell ref="T142:U142"/>
    <mergeCell ref="T143:U143"/>
    <mergeCell ref="T144:U144"/>
    <mergeCell ref="T133:U133"/>
    <mergeCell ref="T134:U134"/>
    <mergeCell ref="T135:U135"/>
    <mergeCell ref="T136:U136"/>
    <mergeCell ref="T137:U137"/>
    <mergeCell ref="T138:U138"/>
    <mergeCell ref="T153:U153"/>
    <mergeCell ref="T154:U154"/>
    <mergeCell ref="T155:U155"/>
    <mergeCell ref="T156:U156"/>
    <mergeCell ref="T145:U145"/>
    <mergeCell ref="T146:U146"/>
    <mergeCell ref="T147:U147"/>
    <mergeCell ref="T148:U148"/>
    <mergeCell ref="T149:U149"/>
    <mergeCell ref="T150:U150"/>
    <mergeCell ref="T6:U6"/>
    <mergeCell ref="T167:AG167"/>
    <mergeCell ref="T171:AG171"/>
    <mergeCell ref="T1:AG1"/>
    <mergeCell ref="T3:U4"/>
    <mergeCell ref="V3:V4"/>
    <mergeCell ref="W3:W4"/>
    <mergeCell ref="X3:Z3"/>
    <mergeCell ref="AA3:AB3"/>
    <mergeCell ref="AC3:AE3"/>
    <mergeCell ref="AF3:AG3"/>
    <mergeCell ref="T163:U163"/>
    <mergeCell ref="T164:U164"/>
    <mergeCell ref="T165:U165"/>
    <mergeCell ref="T168:AG168"/>
    <mergeCell ref="T169:AG169"/>
    <mergeCell ref="T157:U157"/>
    <mergeCell ref="T158:U158"/>
    <mergeCell ref="T159:U159"/>
    <mergeCell ref="T160:U160"/>
    <mergeCell ref="T161:U161"/>
    <mergeCell ref="T162:U162"/>
    <mergeCell ref="T151:U151"/>
    <mergeCell ref="T152:U152"/>
  </mergeCells>
  <pageMargins left="0.63" right="0.62" top="0.62" bottom="0.6" header="0.42" footer="0.4"/>
  <pageSetup orientation="portrait" verticalDpi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workbookViewId="0">
      <selection activeCell="A172" sqref="A172"/>
    </sheetView>
  </sheetViews>
  <sheetFormatPr defaultColWidth="5.796875" defaultRowHeight="13.8" x14ac:dyDescent="0.25"/>
  <cols>
    <col min="1" max="1" width="2" style="19" customWidth="1"/>
    <col min="2" max="2" width="12.69921875" style="19" bestFit="1" customWidth="1"/>
    <col min="3" max="3" width="7.796875" style="19" bestFit="1" customWidth="1"/>
    <col min="4" max="4" width="11.796875" style="19" bestFit="1" customWidth="1"/>
    <col min="5" max="5" width="14.19921875" style="19" bestFit="1" customWidth="1"/>
    <col min="6" max="7" width="8.5" style="19" bestFit="1" customWidth="1"/>
    <col min="8" max="8" width="20.796875" style="19" bestFit="1" customWidth="1"/>
    <col min="9" max="9" width="8.5" style="19" bestFit="1" customWidth="1"/>
    <col min="10" max="10" width="15.296875" style="19" bestFit="1" customWidth="1"/>
    <col min="11" max="11" width="8.296875" style="19" bestFit="1" customWidth="1"/>
    <col min="12" max="12" width="8.5" style="19" bestFit="1" customWidth="1"/>
    <col min="13" max="14" width="9.796875" style="19" bestFit="1" customWidth="1"/>
    <col min="15" max="15" width="5.796875" style="19"/>
    <col min="16" max="16" width="11.296875" style="19" customWidth="1"/>
    <col min="17" max="16384" width="5.796875" style="19"/>
  </cols>
  <sheetData>
    <row r="1" spans="1:16" x14ac:dyDescent="0.25">
      <c r="A1" s="73" t="s">
        <v>179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P1" s="29" t="s">
        <v>368</v>
      </c>
    </row>
    <row r="2" spans="1:16" ht="42" customHeight="1" x14ac:dyDescent="0.25">
      <c r="A2" s="74" t="s">
        <v>565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x14ac:dyDescent="0.25">
      <c r="A3" s="75" t="s">
        <v>180</v>
      </c>
      <c r="B3" s="75"/>
      <c r="C3" s="75" t="s">
        <v>181</v>
      </c>
      <c r="D3" s="76" t="s">
        <v>182</v>
      </c>
      <c r="E3" s="77" t="s">
        <v>172</v>
      </c>
      <c r="F3" s="77"/>
      <c r="G3" s="77"/>
      <c r="H3" s="77" t="s">
        <v>357</v>
      </c>
      <c r="I3" s="77"/>
      <c r="J3" s="77" t="s">
        <v>174</v>
      </c>
      <c r="K3" s="77"/>
      <c r="L3" s="77"/>
      <c r="M3" s="77" t="s">
        <v>358</v>
      </c>
      <c r="N3" s="77"/>
    </row>
    <row r="4" spans="1:16" x14ac:dyDescent="0.25">
      <c r="A4" s="75"/>
      <c r="B4" s="75"/>
      <c r="C4" s="75"/>
      <c r="D4" s="76"/>
      <c r="E4" s="20" t="s">
        <v>359</v>
      </c>
      <c r="F4" s="20" t="s">
        <v>360</v>
      </c>
      <c r="G4" s="20" t="s">
        <v>361</v>
      </c>
      <c r="H4" s="20" t="s">
        <v>362</v>
      </c>
      <c r="I4" s="20" t="s">
        <v>361</v>
      </c>
      <c r="J4" s="20" t="s">
        <v>363</v>
      </c>
      <c r="K4" s="20" t="s">
        <v>360</v>
      </c>
      <c r="L4" s="20" t="s">
        <v>361</v>
      </c>
      <c r="M4" s="20" t="s">
        <v>364</v>
      </c>
      <c r="N4" s="20" t="s">
        <v>365</v>
      </c>
    </row>
    <row r="5" spans="1:16" x14ac:dyDescent="0.25">
      <c r="B5" s="21" t="s">
        <v>191</v>
      </c>
      <c r="C5" s="80">
        <v>13</v>
      </c>
      <c r="D5" s="81">
        <v>2072624</v>
      </c>
      <c r="E5" s="81">
        <v>1478259</v>
      </c>
      <c r="F5" s="81">
        <v>35003</v>
      </c>
      <c r="G5" s="81">
        <v>12364</v>
      </c>
      <c r="H5" s="81">
        <v>138278</v>
      </c>
      <c r="I5" s="81">
        <v>52960</v>
      </c>
      <c r="J5" s="81">
        <v>334156</v>
      </c>
      <c r="K5" s="81">
        <v>1238</v>
      </c>
      <c r="L5" s="81">
        <v>20367</v>
      </c>
      <c r="M5" s="81">
        <v>766565</v>
      </c>
      <c r="N5" s="81">
        <v>769191</v>
      </c>
    </row>
    <row r="6" spans="1:16" ht="13.05" customHeight="1" x14ac:dyDescent="0.25">
      <c r="B6" s="28" t="s">
        <v>192</v>
      </c>
      <c r="C6" s="82">
        <v>13001</v>
      </c>
      <c r="D6" s="81">
        <v>4407</v>
      </c>
      <c r="E6" s="81">
        <v>2928</v>
      </c>
      <c r="F6" s="81">
        <v>83</v>
      </c>
      <c r="G6" s="81">
        <v>22</v>
      </c>
      <c r="H6" s="81">
        <v>351</v>
      </c>
      <c r="I6" s="81">
        <v>119</v>
      </c>
      <c r="J6" s="81">
        <v>850</v>
      </c>
      <c r="K6" s="81">
        <v>7</v>
      </c>
      <c r="L6" s="81">
        <v>48</v>
      </c>
      <c r="M6" s="81">
        <v>1670</v>
      </c>
      <c r="N6" s="81">
        <v>1467</v>
      </c>
    </row>
    <row r="7" spans="1:16" ht="13.05" customHeight="1" x14ac:dyDescent="0.25">
      <c r="B7" s="28" t="s">
        <v>193</v>
      </c>
      <c r="C7" s="82">
        <v>13003</v>
      </c>
      <c r="D7" s="81">
        <v>1545</v>
      </c>
      <c r="E7" s="81">
        <v>952</v>
      </c>
      <c r="F7" s="81">
        <v>26</v>
      </c>
      <c r="G7" s="81">
        <v>13</v>
      </c>
      <c r="H7" s="81">
        <v>125</v>
      </c>
      <c r="I7" s="81">
        <v>43</v>
      </c>
      <c r="J7" s="81">
        <v>363</v>
      </c>
      <c r="K7" s="81">
        <v>2</v>
      </c>
      <c r="L7" s="81">
        <v>21</v>
      </c>
      <c r="M7" s="81">
        <v>545</v>
      </c>
      <c r="N7" s="81">
        <v>481</v>
      </c>
    </row>
    <row r="8" spans="1:16" ht="13.05" customHeight="1" x14ac:dyDescent="0.25">
      <c r="B8" s="28" t="s">
        <v>194</v>
      </c>
      <c r="C8" s="82">
        <v>13005</v>
      </c>
      <c r="D8" s="81">
        <v>2478</v>
      </c>
      <c r="E8" s="81">
        <v>1561</v>
      </c>
      <c r="F8" s="81">
        <v>33</v>
      </c>
      <c r="G8" s="81">
        <v>18</v>
      </c>
      <c r="H8" s="81">
        <v>195</v>
      </c>
      <c r="I8" s="81">
        <v>94</v>
      </c>
      <c r="J8" s="81">
        <v>548</v>
      </c>
      <c r="K8" s="81">
        <v>2</v>
      </c>
      <c r="L8" s="81">
        <v>28</v>
      </c>
      <c r="M8" s="81">
        <v>878</v>
      </c>
      <c r="N8" s="81">
        <v>816</v>
      </c>
    </row>
    <row r="9" spans="1:16" ht="13.05" customHeight="1" x14ac:dyDescent="0.25">
      <c r="B9" s="28" t="s">
        <v>195</v>
      </c>
      <c r="C9" s="82">
        <v>13007</v>
      </c>
      <c r="D9" s="81">
        <v>833</v>
      </c>
      <c r="E9" s="81">
        <v>565</v>
      </c>
      <c r="F9" s="81">
        <v>8</v>
      </c>
      <c r="G9" s="81">
        <v>11</v>
      </c>
      <c r="H9" s="81">
        <v>62</v>
      </c>
      <c r="I9" s="81">
        <v>28</v>
      </c>
      <c r="J9" s="81">
        <v>151</v>
      </c>
      <c r="K9" s="81">
        <v>0</v>
      </c>
      <c r="L9" s="81">
        <v>8</v>
      </c>
      <c r="M9" s="81">
        <v>296</v>
      </c>
      <c r="N9" s="81">
        <v>294</v>
      </c>
    </row>
    <row r="10" spans="1:16" ht="13.05" customHeight="1" x14ac:dyDescent="0.25">
      <c r="B10" s="28" t="s">
        <v>196</v>
      </c>
      <c r="C10" s="82">
        <v>13009</v>
      </c>
      <c r="D10" s="81">
        <v>10941</v>
      </c>
      <c r="E10" s="81">
        <v>7339</v>
      </c>
      <c r="F10" s="81">
        <v>116</v>
      </c>
      <c r="G10" s="81">
        <v>66</v>
      </c>
      <c r="H10" s="81">
        <v>625</v>
      </c>
      <c r="I10" s="81">
        <v>290</v>
      </c>
      <c r="J10" s="81">
        <v>2356</v>
      </c>
      <c r="K10" s="81">
        <v>7</v>
      </c>
      <c r="L10" s="81">
        <v>144</v>
      </c>
      <c r="M10" s="81">
        <v>3544</v>
      </c>
      <c r="N10" s="81">
        <v>3939</v>
      </c>
    </row>
    <row r="11" spans="1:16" ht="13.05" customHeight="1" x14ac:dyDescent="0.25">
      <c r="B11" s="28" t="s">
        <v>197</v>
      </c>
      <c r="C11" s="82">
        <v>13011</v>
      </c>
      <c r="D11" s="81">
        <v>4414</v>
      </c>
      <c r="E11" s="81">
        <v>3121</v>
      </c>
      <c r="F11" s="81">
        <v>56</v>
      </c>
      <c r="G11" s="81">
        <v>29</v>
      </c>
      <c r="H11" s="81">
        <v>239</v>
      </c>
      <c r="I11" s="81">
        <v>103</v>
      </c>
      <c r="J11" s="81">
        <v>813</v>
      </c>
      <c r="K11" s="81">
        <v>2</v>
      </c>
      <c r="L11" s="81">
        <v>52</v>
      </c>
      <c r="M11" s="81">
        <v>1631</v>
      </c>
      <c r="N11" s="81">
        <v>1528</v>
      </c>
    </row>
    <row r="12" spans="1:16" ht="13.05" customHeight="1" x14ac:dyDescent="0.25">
      <c r="B12" s="28" t="s">
        <v>198</v>
      </c>
      <c r="C12" s="82">
        <v>13013</v>
      </c>
      <c r="D12" s="81">
        <v>15316</v>
      </c>
      <c r="E12" s="81">
        <v>10324</v>
      </c>
      <c r="F12" s="81">
        <v>194</v>
      </c>
      <c r="G12" s="81">
        <v>93</v>
      </c>
      <c r="H12" s="81">
        <v>1037</v>
      </c>
      <c r="I12" s="81">
        <v>392</v>
      </c>
      <c r="J12" s="81">
        <v>3057</v>
      </c>
      <c r="K12" s="81">
        <v>14</v>
      </c>
      <c r="L12" s="81">
        <v>206</v>
      </c>
      <c r="M12" s="81">
        <v>5250</v>
      </c>
      <c r="N12" s="81">
        <v>5366</v>
      </c>
    </row>
    <row r="13" spans="1:16" ht="13.05" customHeight="1" x14ac:dyDescent="0.25">
      <c r="B13" s="28" t="s">
        <v>199</v>
      </c>
      <c r="C13" s="82">
        <v>13015</v>
      </c>
      <c r="D13" s="81">
        <v>23420</v>
      </c>
      <c r="E13" s="81">
        <v>16197</v>
      </c>
      <c r="F13" s="81">
        <v>313</v>
      </c>
      <c r="G13" s="81">
        <v>121</v>
      </c>
      <c r="H13" s="81">
        <v>1609</v>
      </c>
      <c r="I13" s="81">
        <v>548</v>
      </c>
      <c r="J13" s="81">
        <v>4362</v>
      </c>
      <c r="K13" s="81">
        <v>14</v>
      </c>
      <c r="L13" s="81">
        <v>256</v>
      </c>
      <c r="M13" s="81">
        <v>8445</v>
      </c>
      <c r="N13" s="81">
        <v>8327</v>
      </c>
    </row>
    <row r="14" spans="1:16" ht="13.05" customHeight="1" x14ac:dyDescent="0.25">
      <c r="B14" s="28" t="s">
        <v>200</v>
      </c>
      <c r="C14" s="82">
        <v>13017</v>
      </c>
      <c r="D14" s="81">
        <v>4234</v>
      </c>
      <c r="E14" s="81">
        <v>2742</v>
      </c>
      <c r="F14" s="81">
        <v>51</v>
      </c>
      <c r="G14" s="81">
        <v>26</v>
      </c>
      <c r="H14" s="81">
        <v>295</v>
      </c>
      <c r="I14" s="81">
        <v>121</v>
      </c>
      <c r="J14" s="81">
        <v>951</v>
      </c>
      <c r="K14" s="81">
        <v>4</v>
      </c>
      <c r="L14" s="81">
        <v>44</v>
      </c>
      <c r="M14" s="81">
        <v>1375</v>
      </c>
      <c r="N14" s="81">
        <v>1480</v>
      </c>
    </row>
    <row r="15" spans="1:16" ht="13.05" customHeight="1" x14ac:dyDescent="0.25">
      <c r="B15" s="28" t="s">
        <v>201</v>
      </c>
      <c r="C15" s="82">
        <v>13019</v>
      </c>
      <c r="D15" s="81">
        <v>4419</v>
      </c>
      <c r="E15" s="81">
        <v>2925</v>
      </c>
      <c r="F15" s="81">
        <v>49</v>
      </c>
      <c r="G15" s="81">
        <v>31</v>
      </c>
      <c r="H15" s="81">
        <v>324</v>
      </c>
      <c r="I15" s="81">
        <v>106</v>
      </c>
      <c r="J15" s="81">
        <v>934</v>
      </c>
      <c r="K15" s="81">
        <v>5</v>
      </c>
      <c r="L15" s="81">
        <v>45</v>
      </c>
      <c r="M15" s="81">
        <v>1588</v>
      </c>
      <c r="N15" s="81">
        <v>1503</v>
      </c>
    </row>
    <row r="16" spans="1:16" ht="13.05" customHeight="1" x14ac:dyDescent="0.25">
      <c r="B16" s="28" t="s">
        <v>202</v>
      </c>
      <c r="C16" s="82">
        <v>13021</v>
      </c>
      <c r="D16" s="81">
        <v>36731</v>
      </c>
      <c r="E16" s="81">
        <v>24548</v>
      </c>
      <c r="F16" s="81">
        <v>520</v>
      </c>
      <c r="G16" s="81">
        <v>259</v>
      </c>
      <c r="H16" s="81">
        <v>2566</v>
      </c>
      <c r="I16" s="81">
        <v>1091</v>
      </c>
      <c r="J16" s="81">
        <v>7329</v>
      </c>
      <c r="K16" s="81">
        <v>25</v>
      </c>
      <c r="L16" s="81">
        <v>393</v>
      </c>
      <c r="M16" s="81">
        <v>11814</v>
      </c>
      <c r="N16" s="81">
        <v>14004</v>
      </c>
    </row>
    <row r="17" spans="2:14" ht="13.05" customHeight="1" x14ac:dyDescent="0.25">
      <c r="B17" s="28" t="s">
        <v>203</v>
      </c>
      <c r="C17" s="82">
        <v>13023</v>
      </c>
      <c r="D17" s="81">
        <v>2835</v>
      </c>
      <c r="E17" s="81">
        <v>1831</v>
      </c>
      <c r="F17" s="81">
        <v>36</v>
      </c>
      <c r="G17" s="81">
        <v>17</v>
      </c>
      <c r="H17" s="81">
        <v>207</v>
      </c>
      <c r="I17" s="81">
        <v>95</v>
      </c>
      <c r="J17" s="81">
        <v>610</v>
      </c>
      <c r="K17" s="81">
        <v>4</v>
      </c>
      <c r="L17" s="81">
        <v>35</v>
      </c>
      <c r="M17" s="81">
        <v>970</v>
      </c>
      <c r="N17" s="81">
        <v>995</v>
      </c>
    </row>
    <row r="18" spans="2:14" ht="13.05" customHeight="1" x14ac:dyDescent="0.25">
      <c r="B18" s="28" t="s">
        <v>204</v>
      </c>
      <c r="C18" s="82">
        <v>13025</v>
      </c>
      <c r="D18" s="81">
        <v>3911</v>
      </c>
      <c r="E18" s="81">
        <v>2345</v>
      </c>
      <c r="F18" s="81">
        <v>62</v>
      </c>
      <c r="G18" s="81">
        <v>23</v>
      </c>
      <c r="H18" s="81">
        <v>327</v>
      </c>
      <c r="I18" s="81">
        <v>122</v>
      </c>
      <c r="J18" s="81">
        <v>971</v>
      </c>
      <c r="K18" s="81">
        <v>7</v>
      </c>
      <c r="L18" s="81">
        <v>54</v>
      </c>
      <c r="M18" s="81">
        <v>1340</v>
      </c>
      <c r="N18" s="81">
        <v>1180</v>
      </c>
    </row>
    <row r="19" spans="2:14" ht="13.05" customHeight="1" x14ac:dyDescent="0.25">
      <c r="B19" s="28" t="s">
        <v>205</v>
      </c>
      <c r="C19" s="82">
        <v>13027</v>
      </c>
      <c r="D19" s="81">
        <v>4083</v>
      </c>
      <c r="E19" s="81">
        <v>2767</v>
      </c>
      <c r="F19" s="81">
        <v>38</v>
      </c>
      <c r="G19" s="81">
        <v>19</v>
      </c>
      <c r="H19" s="81">
        <v>330</v>
      </c>
      <c r="I19" s="81">
        <v>101</v>
      </c>
      <c r="J19" s="81">
        <v>786</v>
      </c>
      <c r="K19" s="81">
        <v>2</v>
      </c>
      <c r="L19" s="81">
        <v>39</v>
      </c>
      <c r="M19" s="81">
        <v>1413</v>
      </c>
      <c r="N19" s="81">
        <v>1541</v>
      </c>
    </row>
    <row r="20" spans="2:14" ht="13.05" customHeight="1" x14ac:dyDescent="0.25">
      <c r="B20" s="28" t="s">
        <v>206</v>
      </c>
      <c r="C20" s="82">
        <v>13029</v>
      </c>
      <c r="D20" s="81">
        <v>6575</v>
      </c>
      <c r="E20" s="81">
        <v>4546</v>
      </c>
      <c r="F20" s="81">
        <v>118</v>
      </c>
      <c r="G20" s="81">
        <v>46</v>
      </c>
      <c r="H20" s="81">
        <v>499</v>
      </c>
      <c r="I20" s="81">
        <v>240</v>
      </c>
      <c r="J20" s="81">
        <v>1042</v>
      </c>
      <c r="K20" s="81">
        <v>6</v>
      </c>
      <c r="L20" s="81">
        <v>79</v>
      </c>
      <c r="M20" s="81">
        <v>2507</v>
      </c>
      <c r="N20" s="81">
        <v>2199</v>
      </c>
    </row>
    <row r="21" spans="2:14" ht="13.05" customHeight="1" x14ac:dyDescent="0.25">
      <c r="B21" s="28" t="s">
        <v>207</v>
      </c>
      <c r="C21" s="82">
        <v>13031</v>
      </c>
      <c r="D21" s="81">
        <v>11989</v>
      </c>
      <c r="E21" s="81">
        <v>8392</v>
      </c>
      <c r="F21" s="81">
        <v>188</v>
      </c>
      <c r="G21" s="81">
        <v>88</v>
      </c>
      <c r="H21" s="81">
        <v>869</v>
      </c>
      <c r="I21" s="81">
        <v>334</v>
      </c>
      <c r="J21" s="81">
        <v>2001</v>
      </c>
      <c r="K21" s="81">
        <v>9</v>
      </c>
      <c r="L21" s="81">
        <v>108</v>
      </c>
      <c r="M21" s="81">
        <v>4578</v>
      </c>
      <c r="N21" s="81">
        <v>4233</v>
      </c>
    </row>
    <row r="22" spans="2:14" ht="13.05" customHeight="1" x14ac:dyDescent="0.25">
      <c r="B22" s="28" t="s">
        <v>208</v>
      </c>
      <c r="C22" s="82">
        <v>13033</v>
      </c>
      <c r="D22" s="81">
        <v>5351</v>
      </c>
      <c r="E22" s="81">
        <v>3529</v>
      </c>
      <c r="F22" s="81">
        <v>76</v>
      </c>
      <c r="G22" s="81">
        <v>40</v>
      </c>
      <c r="H22" s="81">
        <v>388</v>
      </c>
      <c r="I22" s="81">
        <v>183</v>
      </c>
      <c r="J22" s="81">
        <v>1081</v>
      </c>
      <c r="K22" s="81">
        <v>7</v>
      </c>
      <c r="L22" s="81">
        <v>47</v>
      </c>
      <c r="M22" s="81">
        <v>1826</v>
      </c>
      <c r="N22" s="81">
        <v>1832</v>
      </c>
    </row>
    <row r="23" spans="2:14" ht="13.05" customHeight="1" x14ac:dyDescent="0.25">
      <c r="B23" s="28" t="s">
        <v>209</v>
      </c>
      <c r="C23" s="82">
        <v>13035</v>
      </c>
      <c r="D23" s="81">
        <v>6066</v>
      </c>
      <c r="E23" s="81">
        <v>4141</v>
      </c>
      <c r="F23" s="81">
        <v>82</v>
      </c>
      <c r="G23" s="81">
        <v>31</v>
      </c>
      <c r="H23" s="81">
        <v>380</v>
      </c>
      <c r="I23" s="81">
        <v>163</v>
      </c>
      <c r="J23" s="81">
        <v>1190</v>
      </c>
      <c r="K23" s="81">
        <v>7</v>
      </c>
      <c r="L23" s="81">
        <v>71</v>
      </c>
      <c r="M23" s="81">
        <v>2157</v>
      </c>
      <c r="N23" s="81">
        <v>2055</v>
      </c>
    </row>
    <row r="24" spans="2:14" ht="13.05" customHeight="1" x14ac:dyDescent="0.25">
      <c r="B24" s="28" t="s">
        <v>210</v>
      </c>
      <c r="C24" s="82">
        <v>13037</v>
      </c>
      <c r="D24" s="81">
        <v>1305</v>
      </c>
      <c r="E24" s="81">
        <v>885</v>
      </c>
      <c r="F24" s="81">
        <v>15</v>
      </c>
      <c r="G24" s="81">
        <v>9</v>
      </c>
      <c r="H24" s="81">
        <v>98</v>
      </c>
      <c r="I24" s="81">
        <v>24</v>
      </c>
      <c r="J24" s="81">
        <v>263</v>
      </c>
      <c r="K24" s="81">
        <v>1</v>
      </c>
      <c r="L24" s="81">
        <v>9</v>
      </c>
      <c r="M24" s="81">
        <v>415</v>
      </c>
      <c r="N24" s="81">
        <v>471</v>
      </c>
    </row>
    <row r="25" spans="2:14" ht="13.05" customHeight="1" x14ac:dyDescent="0.25">
      <c r="B25" s="28" t="s">
        <v>211</v>
      </c>
      <c r="C25" s="82">
        <v>13039</v>
      </c>
      <c r="D25" s="81">
        <v>10263</v>
      </c>
      <c r="E25" s="81">
        <v>7280</v>
      </c>
      <c r="F25" s="81">
        <v>183</v>
      </c>
      <c r="G25" s="81">
        <v>48</v>
      </c>
      <c r="H25" s="81">
        <v>637</v>
      </c>
      <c r="I25" s="81">
        <v>249</v>
      </c>
      <c r="J25" s="81">
        <v>1740</v>
      </c>
      <c r="K25" s="81">
        <v>9</v>
      </c>
      <c r="L25" s="81">
        <v>117</v>
      </c>
      <c r="M25" s="81">
        <v>4125</v>
      </c>
      <c r="N25" s="81">
        <v>3355</v>
      </c>
    </row>
    <row r="26" spans="2:14" ht="13.05" customHeight="1" x14ac:dyDescent="0.25">
      <c r="B26" s="28" t="s">
        <v>212</v>
      </c>
      <c r="C26" s="82">
        <v>13043</v>
      </c>
      <c r="D26" s="81">
        <v>2623</v>
      </c>
      <c r="E26" s="81">
        <v>1799</v>
      </c>
      <c r="F26" s="81">
        <v>24</v>
      </c>
      <c r="G26" s="81">
        <v>15</v>
      </c>
      <c r="H26" s="81">
        <v>189</v>
      </c>
      <c r="I26" s="81">
        <v>86</v>
      </c>
      <c r="J26" s="81">
        <v>480</v>
      </c>
      <c r="K26" s="81">
        <v>3</v>
      </c>
      <c r="L26" s="81">
        <v>26</v>
      </c>
      <c r="M26" s="81">
        <v>928</v>
      </c>
      <c r="N26" s="81">
        <v>905</v>
      </c>
    </row>
    <row r="27" spans="2:14" ht="13.05" customHeight="1" x14ac:dyDescent="0.25">
      <c r="B27" s="28" t="s">
        <v>213</v>
      </c>
      <c r="C27" s="82">
        <v>13045</v>
      </c>
      <c r="D27" s="81">
        <v>26725</v>
      </c>
      <c r="E27" s="81">
        <v>18409</v>
      </c>
      <c r="F27" s="81">
        <v>352</v>
      </c>
      <c r="G27" s="81">
        <v>146</v>
      </c>
      <c r="H27" s="81">
        <v>1627</v>
      </c>
      <c r="I27" s="81">
        <v>684</v>
      </c>
      <c r="J27" s="81">
        <v>5150</v>
      </c>
      <c r="K27" s="81">
        <v>24</v>
      </c>
      <c r="L27" s="81">
        <v>334</v>
      </c>
      <c r="M27" s="81">
        <v>9513</v>
      </c>
      <c r="N27" s="81">
        <v>9357</v>
      </c>
    </row>
    <row r="28" spans="2:14" ht="13.05" customHeight="1" x14ac:dyDescent="0.25">
      <c r="B28" s="28" t="s">
        <v>214</v>
      </c>
      <c r="C28" s="82">
        <v>13047</v>
      </c>
      <c r="D28" s="81">
        <v>17286</v>
      </c>
      <c r="E28" s="81">
        <v>12299</v>
      </c>
      <c r="F28" s="81">
        <v>263</v>
      </c>
      <c r="G28" s="81">
        <v>85</v>
      </c>
      <c r="H28" s="81">
        <v>1262</v>
      </c>
      <c r="I28" s="81">
        <v>407</v>
      </c>
      <c r="J28" s="81">
        <v>2782</v>
      </c>
      <c r="K28" s="81">
        <v>9</v>
      </c>
      <c r="L28" s="81">
        <v>177</v>
      </c>
      <c r="M28" s="81">
        <v>6332</v>
      </c>
      <c r="N28" s="81">
        <v>6673</v>
      </c>
    </row>
    <row r="29" spans="2:14" ht="13.05" customHeight="1" x14ac:dyDescent="0.25">
      <c r="B29" s="28" t="s">
        <v>215</v>
      </c>
      <c r="C29" s="82">
        <v>13049</v>
      </c>
      <c r="D29" s="81">
        <v>2440</v>
      </c>
      <c r="E29" s="81">
        <v>1529</v>
      </c>
      <c r="F29" s="81">
        <v>39</v>
      </c>
      <c r="G29" s="81">
        <v>11</v>
      </c>
      <c r="H29" s="81">
        <v>176</v>
      </c>
      <c r="I29" s="81">
        <v>90</v>
      </c>
      <c r="J29" s="81">
        <v>563</v>
      </c>
      <c r="K29" s="81">
        <v>2</v>
      </c>
      <c r="L29" s="81">
        <v>30</v>
      </c>
      <c r="M29" s="81">
        <v>859</v>
      </c>
      <c r="N29" s="81">
        <v>764</v>
      </c>
    </row>
    <row r="30" spans="2:14" ht="13.05" customHeight="1" x14ac:dyDescent="0.25">
      <c r="B30" s="28" t="s">
        <v>216</v>
      </c>
      <c r="C30" s="82">
        <v>13051</v>
      </c>
      <c r="D30" s="81">
        <v>62111</v>
      </c>
      <c r="E30" s="81">
        <v>45746</v>
      </c>
      <c r="F30" s="81">
        <v>1206</v>
      </c>
      <c r="G30" s="81">
        <v>372</v>
      </c>
      <c r="H30" s="81">
        <v>4887</v>
      </c>
      <c r="I30" s="81">
        <v>1367</v>
      </c>
      <c r="J30" s="81">
        <v>8069</v>
      </c>
      <c r="K30" s="81">
        <v>28</v>
      </c>
      <c r="L30" s="81">
        <v>436</v>
      </c>
      <c r="M30" s="81">
        <v>23851</v>
      </c>
      <c r="N30" s="81">
        <v>24479</v>
      </c>
    </row>
    <row r="31" spans="2:14" ht="13.05" customHeight="1" x14ac:dyDescent="0.25">
      <c r="B31" s="28" t="s">
        <v>217</v>
      </c>
      <c r="C31" s="82">
        <v>13053</v>
      </c>
      <c r="D31" s="81">
        <v>658</v>
      </c>
      <c r="E31" s="81">
        <v>380</v>
      </c>
      <c r="F31" s="81">
        <v>17</v>
      </c>
      <c r="G31" s="81">
        <v>2</v>
      </c>
      <c r="H31" s="81">
        <v>52</v>
      </c>
      <c r="I31" s="81">
        <v>30</v>
      </c>
      <c r="J31" s="81">
        <v>166</v>
      </c>
      <c r="K31" s="81">
        <v>1</v>
      </c>
      <c r="L31" s="81">
        <v>9</v>
      </c>
      <c r="M31" s="81">
        <v>223</v>
      </c>
      <c r="N31" s="81">
        <v>191</v>
      </c>
    </row>
    <row r="32" spans="2:14" ht="13.05" customHeight="1" x14ac:dyDescent="0.25">
      <c r="B32" s="28" t="s">
        <v>219</v>
      </c>
      <c r="C32" s="82">
        <v>13055</v>
      </c>
      <c r="D32" s="81">
        <v>7168</v>
      </c>
      <c r="E32" s="81">
        <v>4630</v>
      </c>
      <c r="F32" s="81">
        <v>75</v>
      </c>
      <c r="G32" s="81">
        <v>45</v>
      </c>
      <c r="H32" s="81">
        <v>386</v>
      </c>
      <c r="I32" s="81">
        <v>177</v>
      </c>
      <c r="J32" s="81">
        <v>1752</v>
      </c>
      <c r="K32" s="81">
        <v>8</v>
      </c>
      <c r="L32" s="81">
        <v>96</v>
      </c>
      <c r="M32" s="81">
        <v>2324</v>
      </c>
      <c r="N32" s="81">
        <v>2416</v>
      </c>
    </row>
    <row r="33" spans="2:14" ht="13.05" customHeight="1" x14ac:dyDescent="0.25">
      <c r="B33" s="28" t="s">
        <v>220</v>
      </c>
      <c r="C33" s="82">
        <v>13057</v>
      </c>
      <c r="D33" s="81">
        <v>50180</v>
      </c>
      <c r="E33" s="81">
        <v>39257</v>
      </c>
      <c r="F33" s="81">
        <v>984</v>
      </c>
      <c r="G33" s="81">
        <v>223</v>
      </c>
      <c r="H33" s="81">
        <v>3194</v>
      </c>
      <c r="I33" s="81">
        <v>1083</v>
      </c>
      <c r="J33" s="81">
        <v>5083</v>
      </c>
      <c r="K33" s="81">
        <v>14</v>
      </c>
      <c r="L33" s="81">
        <v>341</v>
      </c>
      <c r="M33" s="81">
        <v>20929</v>
      </c>
      <c r="N33" s="81">
        <v>19415</v>
      </c>
    </row>
    <row r="34" spans="2:14" ht="13.05" customHeight="1" x14ac:dyDescent="0.25">
      <c r="B34" s="28" t="s">
        <v>221</v>
      </c>
      <c r="C34" s="82">
        <v>13059</v>
      </c>
      <c r="D34" s="81">
        <v>20270</v>
      </c>
      <c r="E34" s="81">
        <v>14598</v>
      </c>
      <c r="F34" s="81">
        <v>339</v>
      </c>
      <c r="G34" s="81">
        <v>120</v>
      </c>
      <c r="H34" s="81">
        <v>1256</v>
      </c>
      <c r="I34" s="81">
        <v>420</v>
      </c>
      <c r="J34" s="81">
        <v>3349</v>
      </c>
      <c r="K34" s="81">
        <v>9</v>
      </c>
      <c r="L34" s="81">
        <v>178</v>
      </c>
      <c r="M34" s="81">
        <v>7177</v>
      </c>
      <c r="N34" s="81">
        <v>8063</v>
      </c>
    </row>
    <row r="35" spans="2:14" ht="13.05" customHeight="1" x14ac:dyDescent="0.25">
      <c r="B35" s="28" t="s">
        <v>222</v>
      </c>
      <c r="C35" s="82">
        <v>13061</v>
      </c>
      <c r="D35" s="81">
        <v>884</v>
      </c>
      <c r="E35" s="81">
        <v>633</v>
      </c>
      <c r="F35" s="81">
        <v>12</v>
      </c>
      <c r="G35" s="81">
        <v>5</v>
      </c>
      <c r="H35" s="81">
        <v>53</v>
      </c>
      <c r="I35" s="81">
        <v>11</v>
      </c>
      <c r="J35" s="81">
        <v>163</v>
      </c>
      <c r="K35" s="81">
        <v>1</v>
      </c>
      <c r="L35" s="81">
        <v>7</v>
      </c>
      <c r="M35" s="81">
        <v>333</v>
      </c>
      <c r="N35" s="81">
        <v>320</v>
      </c>
    </row>
    <row r="36" spans="2:14" ht="13.05" customHeight="1" x14ac:dyDescent="0.25">
      <c r="B36" s="28" t="s">
        <v>223</v>
      </c>
      <c r="C36" s="82">
        <v>13063</v>
      </c>
      <c r="D36" s="81">
        <v>40614</v>
      </c>
      <c r="E36" s="81">
        <v>25584</v>
      </c>
      <c r="F36" s="81">
        <v>437</v>
      </c>
      <c r="G36" s="81">
        <v>296</v>
      </c>
      <c r="H36" s="81">
        <v>2375</v>
      </c>
      <c r="I36" s="81">
        <v>1518</v>
      </c>
      <c r="J36" s="81">
        <v>9744</v>
      </c>
      <c r="K36" s="81">
        <v>24</v>
      </c>
      <c r="L36" s="81">
        <v>636</v>
      </c>
      <c r="M36" s="81">
        <v>12317</v>
      </c>
      <c r="N36" s="81">
        <v>13465</v>
      </c>
    </row>
    <row r="37" spans="2:14" ht="13.05" customHeight="1" x14ac:dyDescent="0.25">
      <c r="B37" s="28" t="s">
        <v>224</v>
      </c>
      <c r="C37" s="82">
        <v>13065</v>
      </c>
      <c r="D37" s="81">
        <v>1702</v>
      </c>
      <c r="E37" s="81">
        <v>1014</v>
      </c>
      <c r="F37" s="81">
        <v>26</v>
      </c>
      <c r="G37" s="81">
        <v>14</v>
      </c>
      <c r="H37" s="81">
        <v>136</v>
      </c>
      <c r="I37" s="81">
        <v>51</v>
      </c>
      <c r="J37" s="81">
        <v>436</v>
      </c>
      <c r="K37" s="81">
        <v>2</v>
      </c>
      <c r="L37" s="81">
        <v>23</v>
      </c>
      <c r="M37" s="81">
        <v>577</v>
      </c>
      <c r="N37" s="81">
        <v>520</v>
      </c>
    </row>
    <row r="38" spans="2:14" ht="13.05" customHeight="1" x14ac:dyDescent="0.25">
      <c r="B38" s="28" t="s">
        <v>225</v>
      </c>
      <c r="C38" s="82">
        <v>13067</v>
      </c>
      <c r="D38" s="81">
        <v>133655</v>
      </c>
      <c r="E38" s="81">
        <v>103344</v>
      </c>
      <c r="F38" s="81">
        <v>3005</v>
      </c>
      <c r="G38" s="81">
        <v>741</v>
      </c>
      <c r="H38" s="81">
        <v>8544</v>
      </c>
      <c r="I38" s="81">
        <v>2899</v>
      </c>
      <c r="J38" s="81">
        <v>14096</v>
      </c>
      <c r="K38" s="81">
        <v>40</v>
      </c>
      <c r="L38" s="81">
        <v>986</v>
      </c>
      <c r="M38" s="81">
        <v>53659</v>
      </c>
      <c r="N38" s="81">
        <v>54084</v>
      </c>
    </row>
    <row r="39" spans="2:14" ht="13.05" customHeight="1" x14ac:dyDescent="0.25">
      <c r="B39" s="28" t="s">
        <v>226</v>
      </c>
      <c r="C39" s="82">
        <v>13069</v>
      </c>
      <c r="D39" s="81">
        <v>8409</v>
      </c>
      <c r="E39" s="81">
        <v>5321</v>
      </c>
      <c r="F39" s="81">
        <v>116</v>
      </c>
      <c r="G39" s="81">
        <v>48</v>
      </c>
      <c r="H39" s="81">
        <v>599</v>
      </c>
      <c r="I39" s="81">
        <v>237</v>
      </c>
      <c r="J39" s="81">
        <v>1978</v>
      </c>
      <c r="K39" s="81">
        <v>9</v>
      </c>
      <c r="L39" s="81">
        <v>101</v>
      </c>
      <c r="M39" s="81">
        <v>2770</v>
      </c>
      <c r="N39" s="81">
        <v>2871</v>
      </c>
    </row>
    <row r="40" spans="2:14" ht="13.05" customHeight="1" x14ac:dyDescent="0.25">
      <c r="B40" s="28" t="s">
        <v>227</v>
      </c>
      <c r="C40" s="82">
        <v>13071</v>
      </c>
      <c r="D40" s="81">
        <v>10180</v>
      </c>
      <c r="E40" s="81">
        <v>6806</v>
      </c>
      <c r="F40" s="81">
        <v>133</v>
      </c>
      <c r="G40" s="81">
        <v>68</v>
      </c>
      <c r="H40" s="81">
        <v>765</v>
      </c>
      <c r="I40" s="81">
        <v>267</v>
      </c>
      <c r="J40" s="81">
        <v>2029</v>
      </c>
      <c r="K40" s="81">
        <v>16</v>
      </c>
      <c r="L40" s="81">
        <v>96</v>
      </c>
      <c r="M40" s="81">
        <v>3673</v>
      </c>
      <c r="N40" s="81">
        <v>3554</v>
      </c>
    </row>
    <row r="41" spans="2:14" ht="13.05" customHeight="1" x14ac:dyDescent="0.25">
      <c r="B41" s="28" t="s">
        <v>228</v>
      </c>
      <c r="C41" s="82">
        <v>13073</v>
      </c>
      <c r="D41" s="81">
        <v>28251</v>
      </c>
      <c r="E41" s="81">
        <v>20924</v>
      </c>
      <c r="F41" s="81">
        <v>600</v>
      </c>
      <c r="G41" s="81">
        <v>184</v>
      </c>
      <c r="H41" s="81">
        <v>2063</v>
      </c>
      <c r="I41" s="81">
        <v>702</v>
      </c>
      <c r="J41" s="81">
        <v>3513</v>
      </c>
      <c r="K41" s="81">
        <v>18</v>
      </c>
      <c r="L41" s="81">
        <v>248</v>
      </c>
      <c r="M41" s="81">
        <v>11515</v>
      </c>
      <c r="N41" s="81">
        <v>10135</v>
      </c>
    </row>
    <row r="42" spans="2:14" ht="13.05" customHeight="1" x14ac:dyDescent="0.25">
      <c r="B42" s="28" t="s">
        <v>229</v>
      </c>
      <c r="C42" s="82">
        <v>13075</v>
      </c>
      <c r="D42" s="81">
        <v>3967</v>
      </c>
      <c r="E42" s="81">
        <v>2638</v>
      </c>
      <c r="F42" s="81">
        <v>57</v>
      </c>
      <c r="G42" s="81">
        <v>20</v>
      </c>
      <c r="H42" s="81">
        <v>314</v>
      </c>
      <c r="I42" s="81">
        <v>102</v>
      </c>
      <c r="J42" s="81">
        <v>790</v>
      </c>
      <c r="K42" s="81">
        <v>3</v>
      </c>
      <c r="L42" s="81">
        <v>43</v>
      </c>
      <c r="M42" s="81">
        <v>1447</v>
      </c>
      <c r="N42" s="81">
        <v>1354</v>
      </c>
    </row>
    <row r="43" spans="2:14" ht="13.05" customHeight="1" x14ac:dyDescent="0.25">
      <c r="B43" s="28" t="s">
        <v>230</v>
      </c>
      <c r="C43" s="82">
        <v>13077</v>
      </c>
      <c r="D43" s="81">
        <v>29373</v>
      </c>
      <c r="E43" s="81">
        <v>21628</v>
      </c>
      <c r="F43" s="81">
        <v>500</v>
      </c>
      <c r="G43" s="81">
        <v>175</v>
      </c>
      <c r="H43" s="81">
        <v>1965</v>
      </c>
      <c r="I43" s="81">
        <v>689</v>
      </c>
      <c r="J43" s="81">
        <v>4121</v>
      </c>
      <c r="K43" s="81">
        <v>15</v>
      </c>
      <c r="L43" s="81">
        <v>280</v>
      </c>
      <c r="M43" s="81">
        <v>11520</v>
      </c>
      <c r="N43" s="81">
        <v>10857</v>
      </c>
    </row>
    <row r="44" spans="2:14" ht="13.05" customHeight="1" x14ac:dyDescent="0.25">
      <c r="B44" s="28" t="s">
        <v>231</v>
      </c>
      <c r="C44" s="82">
        <v>13079</v>
      </c>
      <c r="D44" s="81">
        <v>3128</v>
      </c>
      <c r="E44" s="81">
        <v>2056</v>
      </c>
      <c r="F44" s="81">
        <v>42</v>
      </c>
      <c r="G44" s="81">
        <v>11</v>
      </c>
      <c r="H44" s="81">
        <v>202</v>
      </c>
      <c r="I44" s="81">
        <v>90</v>
      </c>
      <c r="J44" s="81">
        <v>674</v>
      </c>
      <c r="K44" s="81">
        <v>6</v>
      </c>
      <c r="L44" s="81">
        <v>47</v>
      </c>
      <c r="M44" s="81">
        <v>1085</v>
      </c>
      <c r="N44" s="81">
        <v>1022</v>
      </c>
    </row>
    <row r="45" spans="2:14" ht="13.05" customHeight="1" x14ac:dyDescent="0.25">
      <c r="B45" s="28" t="s">
        <v>232</v>
      </c>
      <c r="C45" s="82">
        <v>13081</v>
      </c>
      <c r="D45" s="81">
        <v>5216</v>
      </c>
      <c r="E45" s="81">
        <v>3638</v>
      </c>
      <c r="F45" s="81">
        <v>54</v>
      </c>
      <c r="G45" s="81">
        <v>31</v>
      </c>
      <c r="H45" s="81">
        <v>350</v>
      </c>
      <c r="I45" s="81">
        <v>138</v>
      </c>
      <c r="J45" s="81">
        <v>958</v>
      </c>
      <c r="K45" s="81">
        <v>4</v>
      </c>
      <c r="L45" s="81">
        <v>42</v>
      </c>
      <c r="M45" s="81">
        <v>1839</v>
      </c>
      <c r="N45" s="81">
        <v>1904</v>
      </c>
    </row>
    <row r="46" spans="2:14" ht="13.05" customHeight="1" x14ac:dyDescent="0.25">
      <c r="B46" s="28" t="s">
        <v>233</v>
      </c>
      <c r="C46" s="82">
        <v>13083</v>
      </c>
      <c r="D46" s="81">
        <v>4477</v>
      </c>
      <c r="E46" s="81">
        <v>3050</v>
      </c>
      <c r="F46" s="81">
        <v>84</v>
      </c>
      <c r="G46" s="81">
        <v>26</v>
      </c>
      <c r="H46" s="81">
        <v>376</v>
      </c>
      <c r="I46" s="81">
        <v>91</v>
      </c>
      <c r="J46" s="81">
        <v>799</v>
      </c>
      <c r="K46" s="81">
        <v>5</v>
      </c>
      <c r="L46" s="81">
        <v>45</v>
      </c>
      <c r="M46" s="81">
        <v>1664</v>
      </c>
      <c r="N46" s="81">
        <v>1575</v>
      </c>
    </row>
    <row r="47" spans="2:14" ht="13.05" customHeight="1" x14ac:dyDescent="0.25">
      <c r="B47" s="28" t="s">
        <v>234</v>
      </c>
      <c r="C47" s="82">
        <v>13085</v>
      </c>
      <c r="D47" s="81">
        <v>5966</v>
      </c>
      <c r="E47" s="81">
        <v>4557</v>
      </c>
      <c r="F47" s="81">
        <v>122</v>
      </c>
      <c r="G47" s="81">
        <v>39</v>
      </c>
      <c r="H47" s="81">
        <v>370</v>
      </c>
      <c r="I47" s="81">
        <v>124</v>
      </c>
      <c r="J47" s="81">
        <v>714</v>
      </c>
      <c r="K47" s="81">
        <v>2</v>
      </c>
      <c r="L47" s="81">
        <v>39</v>
      </c>
      <c r="M47" s="81">
        <v>2547</v>
      </c>
      <c r="N47" s="81">
        <v>2095</v>
      </c>
    </row>
    <row r="48" spans="2:14" ht="13.05" customHeight="1" x14ac:dyDescent="0.25">
      <c r="B48" s="28" t="s">
        <v>235</v>
      </c>
      <c r="C48" s="82">
        <v>13087</v>
      </c>
      <c r="D48" s="81">
        <v>6599</v>
      </c>
      <c r="E48" s="81">
        <v>4312</v>
      </c>
      <c r="F48" s="81">
        <v>90</v>
      </c>
      <c r="G48" s="81">
        <v>31</v>
      </c>
      <c r="H48" s="81">
        <v>537</v>
      </c>
      <c r="I48" s="81">
        <v>180</v>
      </c>
      <c r="J48" s="81">
        <v>1373</v>
      </c>
      <c r="K48" s="81">
        <v>5</v>
      </c>
      <c r="L48" s="81">
        <v>71</v>
      </c>
      <c r="M48" s="81">
        <v>2265</v>
      </c>
      <c r="N48" s="81">
        <v>2340</v>
      </c>
    </row>
    <row r="49" spans="2:14" ht="13.05" customHeight="1" x14ac:dyDescent="0.25">
      <c r="B49" s="28" t="s">
        <v>236</v>
      </c>
      <c r="C49" s="82">
        <v>13089</v>
      </c>
      <c r="D49" s="81">
        <v>122537</v>
      </c>
      <c r="E49" s="81">
        <v>88752</v>
      </c>
      <c r="F49" s="81">
        <v>2122</v>
      </c>
      <c r="G49" s="81">
        <v>871</v>
      </c>
      <c r="H49" s="81">
        <v>7283</v>
      </c>
      <c r="I49" s="81">
        <v>3357</v>
      </c>
      <c r="J49" s="81">
        <v>19021</v>
      </c>
      <c r="K49" s="81">
        <v>35</v>
      </c>
      <c r="L49" s="81">
        <v>1096</v>
      </c>
      <c r="M49" s="81">
        <v>41912</v>
      </c>
      <c r="N49" s="81">
        <v>49723</v>
      </c>
    </row>
    <row r="50" spans="2:14" ht="13.05" customHeight="1" x14ac:dyDescent="0.25">
      <c r="B50" s="28" t="s">
        <v>237</v>
      </c>
      <c r="C50" s="82">
        <v>13091</v>
      </c>
      <c r="D50" s="81">
        <v>4526</v>
      </c>
      <c r="E50" s="81">
        <v>2965</v>
      </c>
      <c r="F50" s="81">
        <v>42</v>
      </c>
      <c r="G50" s="81">
        <v>24</v>
      </c>
      <c r="H50" s="81">
        <v>291</v>
      </c>
      <c r="I50" s="81">
        <v>127</v>
      </c>
      <c r="J50" s="81">
        <v>1020</v>
      </c>
      <c r="K50" s="81">
        <v>4</v>
      </c>
      <c r="L50" s="81">
        <v>53</v>
      </c>
      <c r="M50" s="81">
        <v>1434</v>
      </c>
      <c r="N50" s="81">
        <v>1600</v>
      </c>
    </row>
    <row r="51" spans="2:14" ht="13.05" customHeight="1" x14ac:dyDescent="0.25">
      <c r="B51" s="28" t="s">
        <v>238</v>
      </c>
      <c r="C51" s="82">
        <v>13093</v>
      </c>
      <c r="D51" s="81">
        <v>2702</v>
      </c>
      <c r="E51" s="81">
        <v>1828</v>
      </c>
      <c r="F51" s="81">
        <v>29</v>
      </c>
      <c r="G51" s="81">
        <v>15</v>
      </c>
      <c r="H51" s="81">
        <v>188</v>
      </c>
      <c r="I51" s="81">
        <v>74</v>
      </c>
      <c r="J51" s="81">
        <v>534</v>
      </c>
      <c r="K51" s="81">
        <v>2</v>
      </c>
      <c r="L51" s="81">
        <v>33</v>
      </c>
      <c r="M51" s="81">
        <v>911</v>
      </c>
      <c r="N51" s="81">
        <v>954</v>
      </c>
    </row>
    <row r="52" spans="2:14" ht="13.05" customHeight="1" x14ac:dyDescent="0.25">
      <c r="B52" s="28" t="s">
        <v>239</v>
      </c>
      <c r="C52" s="82">
        <v>13095</v>
      </c>
      <c r="D52" s="81">
        <v>21028</v>
      </c>
      <c r="E52" s="81">
        <v>14405</v>
      </c>
      <c r="F52" s="81">
        <v>310</v>
      </c>
      <c r="G52" s="81">
        <v>172</v>
      </c>
      <c r="H52" s="81">
        <v>1518</v>
      </c>
      <c r="I52" s="81">
        <v>574</v>
      </c>
      <c r="J52" s="81">
        <v>3835</v>
      </c>
      <c r="K52" s="81">
        <v>17</v>
      </c>
      <c r="L52" s="81">
        <v>198</v>
      </c>
      <c r="M52" s="81">
        <v>6986</v>
      </c>
      <c r="N52" s="81">
        <v>7964</v>
      </c>
    </row>
    <row r="53" spans="2:14" ht="13.05" customHeight="1" x14ac:dyDescent="0.25">
      <c r="B53" s="28" t="s">
        <v>240</v>
      </c>
      <c r="C53" s="82">
        <v>13097</v>
      </c>
      <c r="D53" s="81">
        <v>26237</v>
      </c>
      <c r="E53" s="81">
        <v>18090</v>
      </c>
      <c r="F53" s="81">
        <v>347</v>
      </c>
      <c r="G53" s="81">
        <v>158</v>
      </c>
      <c r="H53" s="81">
        <v>1674</v>
      </c>
      <c r="I53" s="81">
        <v>784</v>
      </c>
      <c r="J53" s="81">
        <v>4780</v>
      </c>
      <c r="K53" s="81">
        <v>21</v>
      </c>
      <c r="L53" s="81">
        <v>383</v>
      </c>
      <c r="M53" s="81">
        <v>9143</v>
      </c>
      <c r="N53" s="81">
        <v>9275</v>
      </c>
    </row>
    <row r="54" spans="2:14" ht="13.05" customHeight="1" x14ac:dyDescent="0.25">
      <c r="B54" s="28" t="s">
        <v>241</v>
      </c>
      <c r="C54" s="82">
        <v>13099</v>
      </c>
      <c r="D54" s="81">
        <v>2814</v>
      </c>
      <c r="E54" s="81">
        <v>1952</v>
      </c>
      <c r="F54" s="81">
        <v>47</v>
      </c>
      <c r="G54" s="81">
        <v>20</v>
      </c>
      <c r="H54" s="81">
        <v>236</v>
      </c>
      <c r="I54" s="81">
        <v>66</v>
      </c>
      <c r="J54" s="81">
        <v>466</v>
      </c>
      <c r="K54" s="81">
        <v>2</v>
      </c>
      <c r="L54" s="81">
        <v>25</v>
      </c>
      <c r="M54" s="81">
        <v>1016</v>
      </c>
      <c r="N54" s="81">
        <v>1043</v>
      </c>
    </row>
    <row r="55" spans="2:14" ht="13.05" customHeight="1" x14ac:dyDescent="0.25">
      <c r="B55" s="28" t="s">
        <v>242</v>
      </c>
      <c r="C55" s="82">
        <v>13101</v>
      </c>
      <c r="D55" s="81">
        <v>596</v>
      </c>
      <c r="E55" s="81">
        <v>399</v>
      </c>
      <c r="F55" s="81">
        <v>13</v>
      </c>
      <c r="G55" s="81">
        <v>2</v>
      </c>
      <c r="H55" s="81">
        <v>46</v>
      </c>
      <c r="I55" s="81">
        <v>20</v>
      </c>
      <c r="J55" s="81">
        <v>110</v>
      </c>
      <c r="K55" s="81">
        <v>1</v>
      </c>
      <c r="L55" s="81">
        <v>5</v>
      </c>
      <c r="M55" s="81">
        <v>211</v>
      </c>
      <c r="N55" s="81">
        <v>205</v>
      </c>
    </row>
    <row r="56" spans="2:14" ht="13.05" customHeight="1" x14ac:dyDescent="0.25">
      <c r="B56" s="28" t="s">
        <v>243</v>
      </c>
      <c r="C56" s="82">
        <v>13103</v>
      </c>
      <c r="D56" s="81">
        <v>11119</v>
      </c>
      <c r="E56" s="81">
        <v>7427</v>
      </c>
      <c r="F56" s="81">
        <v>210</v>
      </c>
      <c r="G56" s="81">
        <v>87</v>
      </c>
      <c r="H56" s="81">
        <v>933</v>
      </c>
      <c r="I56" s="81">
        <v>350</v>
      </c>
      <c r="J56" s="81">
        <v>1976</v>
      </c>
      <c r="K56" s="81">
        <v>15</v>
      </c>
      <c r="L56" s="81">
        <v>121</v>
      </c>
      <c r="M56" s="81">
        <v>4226</v>
      </c>
      <c r="N56" s="81">
        <v>3604</v>
      </c>
    </row>
    <row r="57" spans="2:14" ht="13.05" customHeight="1" x14ac:dyDescent="0.25">
      <c r="B57" s="28" t="s">
        <v>244</v>
      </c>
      <c r="C57" s="82">
        <v>13105</v>
      </c>
      <c r="D57" s="81">
        <v>6074</v>
      </c>
      <c r="E57" s="81">
        <v>4088</v>
      </c>
      <c r="F57" s="81">
        <v>71</v>
      </c>
      <c r="G57" s="81">
        <v>22</v>
      </c>
      <c r="H57" s="81">
        <v>419</v>
      </c>
      <c r="I57" s="81">
        <v>174</v>
      </c>
      <c r="J57" s="81">
        <v>1234</v>
      </c>
      <c r="K57" s="81">
        <v>1</v>
      </c>
      <c r="L57" s="81">
        <v>65</v>
      </c>
      <c r="M57" s="81">
        <v>2130</v>
      </c>
      <c r="N57" s="81">
        <v>2165</v>
      </c>
    </row>
    <row r="58" spans="2:14" ht="13.05" customHeight="1" x14ac:dyDescent="0.25">
      <c r="B58" s="28" t="s">
        <v>245</v>
      </c>
      <c r="C58" s="82">
        <v>13107</v>
      </c>
      <c r="D58" s="81">
        <v>5611</v>
      </c>
      <c r="E58" s="81">
        <v>3772</v>
      </c>
      <c r="F58" s="81">
        <v>61</v>
      </c>
      <c r="G58" s="81">
        <v>34</v>
      </c>
      <c r="H58" s="81">
        <v>417</v>
      </c>
      <c r="I58" s="81">
        <v>175</v>
      </c>
      <c r="J58" s="81">
        <v>1094</v>
      </c>
      <c r="K58" s="81">
        <v>4</v>
      </c>
      <c r="L58" s="81">
        <v>53</v>
      </c>
      <c r="M58" s="81">
        <v>1879</v>
      </c>
      <c r="N58" s="81">
        <v>2009</v>
      </c>
    </row>
    <row r="59" spans="2:14" ht="13.05" customHeight="1" x14ac:dyDescent="0.25">
      <c r="B59" s="28" t="s">
        <v>246</v>
      </c>
      <c r="C59" s="82">
        <v>13109</v>
      </c>
      <c r="D59" s="81">
        <v>2437</v>
      </c>
      <c r="E59" s="81">
        <v>1707</v>
      </c>
      <c r="F59" s="81">
        <v>38</v>
      </c>
      <c r="G59" s="81">
        <v>18</v>
      </c>
      <c r="H59" s="81">
        <v>177</v>
      </c>
      <c r="I59" s="81">
        <v>60</v>
      </c>
      <c r="J59" s="81">
        <v>414</v>
      </c>
      <c r="K59" s="81">
        <v>2</v>
      </c>
      <c r="L59" s="81">
        <v>21</v>
      </c>
      <c r="M59" s="81">
        <v>892</v>
      </c>
      <c r="N59" s="81">
        <v>893</v>
      </c>
    </row>
    <row r="60" spans="2:14" ht="13.05" customHeight="1" x14ac:dyDescent="0.25">
      <c r="B60" s="28" t="s">
        <v>247</v>
      </c>
      <c r="C60" s="82">
        <v>13111</v>
      </c>
      <c r="D60" s="81">
        <v>9740</v>
      </c>
      <c r="E60" s="81">
        <v>7276</v>
      </c>
      <c r="F60" s="81">
        <v>168</v>
      </c>
      <c r="G60" s="81">
        <v>56</v>
      </c>
      <c r="H60" s="81">
        <v>658</v>
      </c>
      <c r="I60" s="81">
        <v>142</v>
      </c>
      <c r="J60" s="81">
        <v>1372</v>
      </c>
      <c r="K60" s="81">
        <v>4</v>
      </c>
      <c r="L60" s="81">
        <v>64</v>
      </c>
      <c r="M60" s="81">
        <v>4007</v>
      </c>
      <c r="N60" s="81">
        <v>3477</v>
      </c>
    </row>
    <row r="61" spans="2:14" ht="13.05" customHeight="1" x14ac:dyDescent="0.25">
      <c r="B61" s="28" t="s">
        <v>248</v>
      </c>
      <c r="C61" s="82">
        <v>13113</v>
      </c>
      <c r="D61" s="81">
        <v>29414</v>
      </c>
      <c r="E61" s="81">
        <v>23422</v>
      </c>
      <c r="F61" s="81">
        <v>742</v>
      </c>
      <c r="G61" s="81">
        <v>162</v>
      </c>
      <c r="H61" s="81">
        <v>1797</v>
      </c>
      <c r="I61" s="81">
        <v>528</v>
      </c>
      <c r="J61" s="81">
        <v>2568</v>
      </c>
      <c r="K61" s="81">
        <v>11</v>
      </c>
      <c r="L61" s="81">
        <v>183</v>
      </c>
      <c r="M61" s="81">
        <v>12946</v>
      </c>
      <c r="N61" s="81">
        <v>11387</v>
      </c>
    </row>
    <row r="62" spans="2:14" ht="13.05" customHeight="1" x14ac:dyDescent="0.25">
      <c r="B62" s="28" t="s">
        <v>249</v>
      </c>
      <c r="C62" s="82">
        <v>13115</v>
      </c>
      <c r="D62" s="81">
        <v>26442</v>
      </c>
      <c r="E62" s="81">
        <v>18429</v>
      </c>
      <c r="F62" s="81">
        <v>393</v>
      </c>
      <c r="G62" s="81">
        <v>145</v>
      </c>
      <c r="H62" s="81">
        <v>1780</v>
      </c>
      <c r="I62" s="81">
        <v>595</v>
      </c>
      <c r="J62" s="81">
        <v>4820</v>
      </c>
      <c r="K62" s="81">
        <v>14</v>
      </c>
      <c r="L62" s="81">
        <v>266</v>
      </c>
      <c r="M62" s="81">
        <v>9490</v>
      </c>
      <c r="N62" s="81">
        <v>9680</v>
      </c>
    </row>
    <row r="63" spans="2:14" ht="13.05" customHeight="1" x14ac:dyDescent="0.25">
      <c r="B63" s="28" t="s">
        <v>250</v>
      </c>
      <c r="C63" s="82">
        <v>13117</v>
      </c>
      <c r="D63" s="81">
        <v>35039</v>
      </c>
      <c r="E63" s="81">
        <v>28008</v>
      </c>
      <c r="F63" s="81">
        <v>820</v>
      </c>
      <c r="G63" s="81">
        <v>196</v>
      </c>
      <c r="H63" s="81">
        <v>2166</v>
      </c>
      <c r="I63" s="81">
        <v>808</v>
      </c>
      <c r="J63" s="81">
        <v>2823</v>
      </c>
      <c r="K63" s="81">
        <v>7</v>
      </c>
      <c r="L63" s="81">
        <v>211</v>
      </c>
      <c r="M63" s="81">
        <v>15386</v>
      </c>
      <c r="N63" s="81">
        <v>13811</v>
      </c>
    </row>
    <row r="64" spans="2:14" ht="13.05" customHeight="1" x14ac:dyDescent="0.25">
      <c r="B64" s="28" t="s">
        <v>251</v>
      </c>
      <c r="C64" s="82">
        <v>13119</v>
      </c>
      <c r="D64" s="81">
        <v>6672</v>
      </c>
      <c r="E64" s="81">
        <v>4660</v>
      </c>
      <c r="F64" s="81">
        <v>71</v>
      </c>
      <c r="G64" s="81">
        <v>30</v>
      </c>
      <c r="H64" s="81">
        <v>417</v>
      </c>
      <c r="I64" s="81">
        <v>146</v>
      </c>
      <c r="J64" s="81">
        <v>1252</v>
      </c>
      <c r="K64" s="81">
        <v>7</v>
      </c>
      <c r="L64" s="81">
        <v>88</v>
      </c>
      <c r="M64" s="81">
        <v>2408</v>
      </c>
      <c r="N64" s="81">
        <v>2399</v>
      </c>
    </row>
    <row r="65" spans="2:14" ht="13.05" customHeight="1" x14ac:dyDescent="0.25">
      <c r="B65" s="28" t="s">
        <v>252</v>
      </c>
      <c r="C65" s="82">
        <v>13121</v>
      </c>
      <c r="D65" s="81">
        <v>160461</v>
      </c>
      <c r="E65" s="81">
        <v>118083</v>
      </c>
      <c r="F65" s="81">
        <v>3862</v>
      </c>
      <c r="G65" s="81">
        <v>928</v>
      </c>
      <c r="H65" s="81">
        <v>10981</v>
      </c>
      <c r="I65" s="81">
        <v>3888</v>
      </c>
      <c r="J65" s="81">
        <v>21560</v>
      </c>
      <c r="K65" s="81">
        <v>43</v>
      </c>
      <c r="L65" s="81">
        <v>1116</v>
      </c>
      <c r="M65" s="81">
        <v>60459</v>
      </c>
      <c r="N65" s="81">
        <v>64919</v>
      </c>
    </row>
    <row r="66" spans="2:14" ht="13.05" customHeight="1" x14ac:dyDescent="0.25">
      <c r="B66" s="28" t="s">
        <v>253</v>
      </c>
      <c r="C66" s="82">
        <v>13123</v>
      </c>
      <c r="D66" s="81">
        <v>10106</v>
      </c>
      <c r="E66" s="81">
        <v>7594</v>
      </c>
      <c r="F66" s="81">
        <v>160</v>
      </c>
      <c r="G66" s="81">
        <v>48</v>
      </c>
      <c r="H66" s="81">
        <v>573</v>
      </c>
      <c r="I66" s="81">
        <v>164</v>
      </c>
      <c r="J66" s="81">
        <v>1492</v>
      </c>
      <c r="K66" s="81">
        <v>8</v>
      </c>
      <c r="L66" s="81">
        <v>67</v>
      </c>
      <c r="M66" s="81">
        <v>4201</v>
      </c>
      <c r="N66" s="81">
        <v>3452</v>
      </c>
    </row>
    <row r="67" spans="2:14" ht="13.05" customHeight="1" x14ac:dyDescent="0.25">
      <c r="B67" s="28" t="s">
        <v>254</v>
      </c>
      <c r="C67" s="82">
        <v>13125</v>
      </c>
      <c r="D67" s="81">
        <v>758</v>
      </c>
      <c r="E67" s="81">
        <v>506</v>
      </c>
      <c r="F67" s="81">
        <v>7</v>
      </c>
      <c r="G67" s="81">
        <v>5</v>
      </c>
      <c r="H67" s="81">
        <v>69</v>
      </c>
      <c r="I67" s="81">
        <v>24</v>
      </c>
      <c r="J67" s="81">
        <v>138</v>
      </c>
      <c r="K67" s="81">
        <v>0</v>
      </c>
      <c r="L67" s="81">
        <v>9</v>
      </c>
      <c r="M67" s="81">
        <v>285</v>
      </c>
      <c r="N67" s="81">
        <v>247</v>
      </c>
    </row>
    <row r="68" spans="2:14" ht="13.05" customHeight="1" x14ac:dyDescent="0.25">
      <c r="B68" s="28" t="s">
        <v>255</v>
      </c>
      <c r="C68" s="82">
        <v>13127</v>
      </c>
      <c r="D68" s="81">
        <v>23815</v>
      </c>
      <c r="E68" s="81">
        <v>17777</v>
      </c>
      <c r="F68" s="81">
        <v>416</v>
      </c>
      <c r="G68" s="81">
        <v>143</v>
      </c>
      <c r="H68" s="81">
        <v>1732</v>
      </c>
      <c r="I68" s="81">
        <v>464</v>
      </c>
      <c r="J68" s="81">
        <v>3102</v>
      </c>
      <c r="K68" s="81">
        <v>13</v>
      </c>
      <c r="L68" s="81">
        <v>169</v>
      </c>
      <c r="M68" s="81">
        <v>9348</v>
      </c>
      <c r="N68" s="81">
        <v>9346</v>
      </c>
    </row>
    <row r="69" spans="2:14" ht="13.05" customHeight="1" x14ac:dyDescent="0.25">
      <c r="B69" s="28" t="s">
        <v>256</v>
      </c>
      <c r="C69" s="82">
        <v>13129</v>
      </c>
      <c r="D69" s="81">
        <v>13051</v>
      </c>
      <c r="E69" s="81">
        <v>9033</v>
      </c>
      <c r="F69" s="81">
        <v>156</v>
      </c>
      <c r="G69" s="81">
        <v>64</v>
      </c>
      <c r="H69" s="81">
        <v>794</v>
      </c>
      <c r="I69" s="81">
        <v>302</v>
      </c>
      <c r="J69" s="81">
        <v>2532</v>
      </c>
      <c r="K69" s="81">
        <v>10</v>
      </c>
      <c r="L69" s="81">
        <v>159</v>
      </c>
      <c r="M69" s="81">
        <v>4701</v>
      </c>
      <c r="N69" s="81">
        <v>4572</v>
      </c>
    </row>
    <row r="70" spans="2:14" ht="13.05" customHeight="1" x14ac:dyDescent="0.25">
      <c r="B70" s="28" t="s">
        <v>257</v>
      </c>
      <c r="C70" s="82">
        <v>13131</v>
      </c>
      <c r="D70" s="81">
        <v>5886</v>
      </c>
      <c r="E70" s="81">
        <v>4047</v>
      </c>
      <c r="F70" s="81">
        <v>67</v>
      </c>
      <c r="G70" s="81">
        <v>37</v>
      </c>
      <c r="H70" s="81">
        <v>405</v>
      </c>
      <c r="I70" s="81">
        <v>146</v>
      </c>
      <c r="J70" s="81">
        <v>1130</v>
      </c>
      <c r="K70" s="81">
        <v>3</v>
      </c>
      <c r="L70" s="81">
        <v>50</v>
      </c>
      <c r="M70" s="81">
        <v>2115</v>
      </c>
      <c r="N70" s="81">
        <v>2137</v>
      </c>
    </row>
    <row r="71" spans="2:14" ht="13.05" customHeight="1" x14ac:dyDescent="0.25">
      <c r="B71" s="28" t="s">
        <v>258</v>
      </c>
      <c r="C71" s="82">
        <v>13133</v>
      </c>
      <c r="D71" s="81">
        <v>7175</v>
      </c>
      <c r="E71" s="81">
        <v>5658</v>
      </c>
      <c r="F71" s="81">
        <v>211</v>
      </c>
      <c r="G71" s="81">
        <v>29</v>
      </c>
      <c r="H71" s="81">
        <v>357</v>
      </c>
      <c r="I71" s="81">
        <v>98</v>
      </c>
      <c r="J71" s="81">
        <v>783</v>
      </c>
      <c r="K71" s="81">
        <v>1</v>
      </c>
      <c r="L71" s="81">
        <v>39</v>
      </c>
      <c r="M71" s="81">
        <v>3390</v>
      </c>
      <c r="N71" s="81">
        <v>2481</v>
      </c>
    </row>
    <row r="72" spans="2:14" ht="13.05" customHeight="1" x14ac:dyDescent="0.25">
      <c r="B72" s="28" t="s">
        <v>259</v>
      </c>
      <c r="C72" s="82">
        <v>13135</v>
      </c>
      <c r="D72" s="81">
        <v>123980</v>
      </c>
      <c r="E72" s="81">
        <v>91553</v>
      </c>
      <c r="F72" s="81">
        <v>2421</v>
      </c>
      <c r="G72" s="81">
        <v>849</v>
      </c>
      <c r="H72" s="81">
        <v>7678</v>
      </c>
      <c r="I72" s="81">
        <v>3748</v>
      </c>
      <c r="J72" s="81">
        <v>16315</v>
      </c>
      <c r="K72" s="81">
        <v>51</v>
      </c>
      <c r="L72" s="81">
        <v>1366</v>
      </c>
      <c r="M72" s="81">
        <v>47787</v>
      </c>
      <c r="N72" s="81">
        <v>46480</v>
      </c>
    </row>
    <row r="73" spans="2:14" ht="13.05" customHeight="1" x14ac:dyDescent="0.25">
      <c r="B73" s="28" t="s">
        <v>260</v>
      </c>
      <c r="C73" s="82">
        <v>13137</v>
      </c>
      <c r="D73" s="81">
        <v>11909</v>
      </c>
      <c r="E73" s="81">
        <v>9050</v>
      </c>
      <c r="F73" s="81">
        <v>185</v>
      </c>
      <c r="G73" s="81">
        <v>73</v>
      </c>
      <c r="H73" s="81">
        <v>652</v>
      </c>
      <c r="I73" s="81">
        <v>215</v>
      </c>
      <c r="J73" s="81">
        <v>1635</v>
      </c>
      <c r="K73" s="81">
        <v>5</v>
      </c>
      <c r="L73" s="81">
        <v>94</v>
      </c>
      <c r="M73" s="81">
        <v>4752</v>
      </c>
      <c r="N73" s="81">
        <v>4482</v>
      </c>
    </row>
    <row r="74" spans="2:14" ht="13.05" customHeight="1" x14ac:dyDescent="0.25">
      <c r="B74" s="28" t="s">
        <v>261</v>
      </c>
      <c r="C74" s="82">
        <v>13139</v>
      </c>
      <c r="D74" s="81">
        <v>44878</v>
      </c>
      <c r="E74" s="81">
        <v>34389</v>
      </c>
      <c r="F74" s="81">
        <v>869</v>
      </c>
      <c r="G74" s="81">
        <v>210</v>
      </c>
      <c r="H74" s="81">
        <v>2789</v>
      </c>
      <c r="I74" s="81">
        <v>868</v>
      </c>
      <c r="J74" s="81">
        <v>5424</v>
      </c>
      <c r="K74" s="81">
        <v>18</v>
      </c>
      <c r="L74" s="81">
        <v>313</v>
      </c>
      <c r="M74" s="81">
        <v>18281</v>
      </c>
      <c r="N74" s="81">
        <v>17242</v>
      </c>
    </row>
    <row r="75" spans="2:14" ht="13.05" customHeight="1" x14ac:dyDescent="0.25">
      <c r="B75" s="28" t="s">
        <v>262</v>
      </c>
      <c r="C75" s="82">
        <v>13141</v>
      </c>
      <c r="D75" s="81">
        <v>2657</v>
      </c>
      <c r="E75" s="81">
        <v>1783</v>
      </c>
      <c r="F75" s="81">
        <v>25</v>
      </c>
      <c r="G75" s="81">
        <v>14</v>
      </c>
      <c r="H75" s="81">
        <v>173</v>
      </c>
      <c r="I75" s="81">
        <v>72</v>
      </c>
      <c r="J75" s="81">
        <v>560</v>
      </c>
      <c r="K75" s="81">
        <v>3</v>
      </c>
      <c r="L75" s="81">
        <v>27</v>
      </c>
      <c r="M75" s="81">
        <v>959</v>
      </c>
      <c r="N75" s="81">
        <v>863</v>
      </c>
    </row>
    <row r="76" spans="2:14" ht="13.05" customHeight="1" x14ac:dyDescent="0.25">
      <c r="B76" s="28" t="s">
        <v>263</v>
      </c>
      <c r="C76" s="82">
        <v>13143</v>
      </c>
      <c r="D76" s="81">
        <v>7941</v>
      </c>
      <c r="E76" s="81">
        <v>5337</v>
      </c>
      <c r="F76" s="81">
        <v>88</v>
      </c>
      <c r="G76" s="81">
        <v>33</v>
      </c>
      <c r="H76" s="81">
        <v>548</v>
      </c>
      <c r="I76" s="81">
        <v>240</v>
      </c>
      <c r="J76" s="81">
        <v>1581</v>
      </c>
      <c r="K76" s="81">
        <v>11</v>
      </c>
      <c r="L76" s="81">
        <v>102</v>
      </c>
      <c r="M76" s="81">
        <v>2742</v>
      </c>
      <c r="N76" s="81">
        <v>2774</v>
      </c>
    </row>
    <row r="77" spans="2:14" ht="13.05" customHeight="1" x14ac:dyDescent="0.25">
      <c r="B77" s="28" t="s">
        <v>264</v>
      </c>
      <c r="C77" s="82">
        <v>13145</v>
      </c>
      <c r="D77" s="81">
        <v>8492</v>
      </c>
      <c r="E77" s="81">
        <v>6333</v>
      </c>
      <c r="F77" s="81">
        <v>139</v>
      </c>
      <c r="G77" s="81">
        <v>48</v>
      </c>
      <c r="H77" s="81">
        <v>516</v>
      </c>
      <c r="I77" s="81">
        <v>193</v>
      </c>
      <c r="J77" s="81">
        <v>1180</v>
      </c>
      <c r="K77" s="81">
        <v>6</v>
      </c>
      <c r="L77" s="81">
        <v>76</v>
      </c>
      <c r="M77" s="81">
        <v>3504</v>
      </c>
      <c r="N77" s="81">
        <v>2941</v>
      </c>
    </row>
    <row r="78" spans="2:14" ht="13.05" customHeight="1" x14ac:dyDescent="0.25">
      <c r="B78" s="28" t="s">
        <v>265</v>
      </c>
      <c r="C78" s="82">
        <v>13147</v>
      </c>
      <c r="D78" s="81">
        <v>7978</v>
      </c>
      <c r="E78" s="81">
        <v>5833</v>
      </c>
      <c r="F78" s="81">
        <v>101</v>
      </c>
      <c r="G78" s="81">
        <v>37</v>
      </c>
      <c r="H78" s="81">
        <v>452</v>
      </c>
      <c r="I78" s="81">
        <v>146</v>
      </c>
      <c r="J78" s="81">
        <v>1327</v>
      </c>
      <c r="K78" s="81">
        <v>5</v>
      </c>
      <c r="L78" s="81">
        <v>76</v>
      </c>
      <c r="M78" s="81">
        <v>2990</v>
      </c>
      <c r="N78" s="81">
        <v>2980</v>
      </c>
    </row>
    <row r="79" spans="2:14" ht="13.05" customHeight="1" x14ac:dyDescent="0.25">
      <c r="B79" s="28" t="s">
        <v>266</v>
      </c>
      <c r="C79" s="82">
        <v>13149</v>
      </c>
      <c r="D79" s="81">
        <v>2868</v>
      </c>
      <c r="E79" s="81">
        <v>1902</v>
      </c>
      <c r="F79" s="81">
        <v>29</v>
      </c>
      <c r="G79" s="81">
        <v>18</v>
      </c>
      <c r="H79" s="81">
        <v>195</v>
      </c>
      <c r="I79" s="81">
        <v>74</v>
      </c>
      <c r="J79" s="81">
        <v>619</v>
      </c>
      <c r="K79" s="81">
        <v>2</v>
      </c>
      <c r="L79" s="81">
        <v>28</v>
      </c>
      <c r="M79" s="81">
        <v>1010</v>
      </c>
      <c r="N79" s="81">
        <v>949</v>
      </c>
    </row>
    <row r="80" spans="2:14" ht="13.05" customHeight="1" x14ac:dyDescent="0.25">
      <c r="B80" s="28" t="s">
        <v>267</v>
      </c>
      <c r="C80" s="82">
        <v>13151</v>
      </c>
      <c r="D80" s="81">
        <v>41262</v>
      </c>
      <c r="E80" s="81">
        <v>28720</v>
      </c>
      <c r="F80" s="81">
        <v>566</v>
      </c>
      <c r="G80" s="81">
        <v>264</v>
      </c>
      <c r="H80" s="81">
        <v>2524</v>
      </c>
      <c r="I80" s="81">
        <v>1389</v>
      </c>
      <c r="J80" s="81">
        <v>7150</v>
      </c>
      <c r="K80" s="81">
        <v>26</v>
      </c>
      <c r="L80" s="81">
        <v>623</v>
      </c>
      <c r="M80" s="81">
        <v>14650</v>
      </c>
      <c r="N80" s="81">
        <v>14466</v>
      </c>
    </row>
    <row r="81" spans="2:14" ht="13.05" customHeight="1" x14ac:dyDescent="0.25">
      <c r="B81" s="28" t="s">
        <v>268</v>
      </c>
      <c r="C81" s="82">
        <v>13153</v>
      </c>
      <c r="D81" s="81">
        <v>26758</v>
      </c>
      <c r="E81" s="81">
        <v>18132</v>
      </c>
      <c r="F81" s="81">
        <v>479</v>
      </c>
      <c r="G81" s="81">
        <v>177</v>
      </c>
      <c r="H81" s="81">
        <v>1866</v>
      </c>
      <c r="I81" s="81">
        <v>787</v>
      </c>
      <c r="J81" s="81">
        <v>4961</v>
      </c>
      <c r="K81" s="81">
        <v>25</v>
      </c>
      <c r="L81" s="81">
        <v>331</v>
      </c>
      <c r="M81" s="81">
        <v>9491</v>
      </c>
      <c r="N81" s="81">
        <v>9320</v>
      </c>
    </row>
    <row r="82" spans="2:14" ht="13.05" customHeight="1" x14ac:dyDescent="0.25">
      <c r="B82" s="28" t="s">
        <v>269</v>
      </c>
      <c r="C82" s="82">
        <v>13155</v>
      </c>
      <c r="D82" s="81">
        <v>2356</v>
      </c>
      <c r="E82" s="81">
        <v>1606</v>
      </c>
      <c r="F82" s="81">
        <v>33</v>
      </c>
      <c r="G82" s="81">
        <v>19</v>
      </c>
      <c r="H82" s="81">
        <v>177</v>
      </c>
      <c r="I82" s="81">
        <v>78</v>
      </c>
      <c r="J82" s="81">
        <v>420</v>
      </c>
      <c r="K82" s="81">
        <v>1</v>
      </c>
      <c r="L82" s="81">
        <v>23</v>
      </c>
      <c r="M82" s="81">
        <v>869</v>
      </c>
      <c r="N82" s="81">
        <v>828</v>
      </c>
    </row>
    <row r="83" spans="2:14" ht="13.05" customHeight="1" x14ac:dyDescent="0.25">
      <c r="B83" s="28" t="s">
        <v>270</v>
      </c>
      <c r="C83" s="82">
        <v>13157</v>
      </c>
      <c r="D83" s="81">
        <v>15494</v>
      </c>
      <c r="E83" s="81">
        <v>11167</v>
      </c>
      <c r="F83" s="81">
        <v>220</v>
      </c>
      <c r="G83" s="81">
        <v>80</v>
      </c>
      <c r="H83" s="81">
        <v>935</v>
      </c>
      <c r="I83" s="81">
        <v>393</v>
      </c>
      <c r="J83" s="81">
        <v>2531</v>
      </c>
      <c r="K83" s="81">
        <v>11</v>
      </c>
      <c r="L83" s="81">
        <v>157</v>
      </c>
      <c r="M83" s="81">
        <v>5908</v>
      </c>
      <c r="N83" s="81">
        <v>5514</v>
      </c>
    </row>
    <row r="84" spans="2:14" ht="13.05" customHeight="1" x14ac:dyDescent="0.25">
      <c r="B84" s="28" t="s">
        <v>271</v>
      </c>
      <c r="C84" s="82">
        <v>13159</v>
      </c>
      <c r="D84" s="81">
        <v>3694</v>
      </c>
      <c r="E84" s="81">
        <v>2611</v>
      </c>
      <c r="F84" s="81">
        <v>48</v>
      </c>
      <c r="G84" s="81">
        <v>19</v>
      </c>
      <c r="H84" s="81">
        <v>203</v>
      </c>
      <c r="I84" s="81">
        <v>95</v>
      </c>
      <c r="J84" s="81">
        <v>673</v>
      </c>
      <c r="K84" s="81">
        <v>3</v>
      </c>
      <c r="L84" s="81">
        <v>41</v>
      </c>
      <c r="M84" s="81">
        <v>1431</v>
      </c>
      <c r="N84" s="81">
        <v>1234</v>
      </c>
    </row>
    <row r="85" spans="2:14" ht="13.05" customHeight="1" x14ac:dyDescent="0.25">
      <c r="B85" s="28" t="s">
        <v>272</v>
      </c>
      <c r="C85" s="82">
        <v>13161</v>
      </c>
      <c r="D85" s="81">
        <v>3458</v>
      </c>
      <c r="E85" s="81">
        <v>2185</v>
      </c>
      <c r="F85" s="81">
        <v>57</v>
      </c>
      <c r="G85" s="81">
        <v>21</v>
      </c>
      <c r="H85" s="81">
        <v>253</v>
      </c>
      <c r="I85" s="81">
        <v>138</v>
      </c>
      <c r="J85" s="81">
        <v>760</v>
      </c>
      <c r="K85" s="81">
        <v>2</v>
      </c>
      <c r="L85" s="81">
        <v>41</v>
      </c>
      <c r="M85" s="81">
        <v>1173</v>
      </c>
      <c r="N85" s="81">
        <v>1145</v>
      </c>
    </row>
    <row r="86" spans="2:14" ht="13.05" customHeight="1" x14ac:dyDescent="0.25">
      <c r="B86" s="28" t="s">
        <v>273</v>
      </c>
      <c r="C86" s="82">
        <v>13163</v>
      </c>
      <c r="D86" s="81">
        <v>4435</v>
      </c>
      <c r="E86" s="81">
        <v>2973</v>
      </c>
      <c r="F86" s="81">
        <v>65</v>
      </c>
      <c r="G86" s="81">
        <v>25</v>
      </c>
      <c r="H86" s="81">
        <v>353</v>
      </c>
      <c r="I86" s="81">
        <v>134</v>
      </c>
      <c r="J86" s="81">
        <v>831</v>
      </c>
      <c r="K86" s="81">
        <v>4</v>
      </c>
      <c r="L86" s="81">
        <v>50</v>
      </c>
      <c r="M86" s="81">
        <v>1558</v>
      </c>
      <c r="N86" s="81">
        <v>1564</v>
      </c>
    </row>
    <row r="87" spans="2:14" ht="13.05" customHeight="1" x14ac:dyDescent="0.25">
      <c r="B87" s="28" t="s">
        <v>274</v>
      </c>
      <c r="C87" s="82">
        <v>13165</v>
      </c>
      <c r="D87" s="81">
        <v>1951</v>
      </c>
      <c r="E87" s="81">
        <v>1299</v>
      </c>
      <c r="F87" s="81">
        <v>19</v>
      </c>
      <c r="G87" s="81">
        <v>10</v>
      </c>
      <c r="H87" s="81">
        <v>166</v>
      </c>
      <c r="I87" s="81">
        <v>60</v>
      </c>
      <c r="J87" s="81">
        <v>378</v>
      </c>
      <c r="K87" s="81">
        <v>1</v>
      </c>
      <c r="L87" s="81">
        <v>18</v>
      </c>
      <c r="M87" s="81">
        <v>630</v>
      </c>
      <c r="N87" s="81">
        <v>740</v>
      </c>
    </row>
    <row r="88" spans="2:14" ht="13.05" customHeight="1" x14ac:dyDescent="0.25">
      <c r="B88" s="28" t="s">
        <v>275</v>
      </c>
      <c r="C88" s="82">
        <v>13167</v>
      </c>
      <c r="D88" s="81">
        <v>2222</v>
      </c>
      <c r="E88" s="81">
        <v>1483</v>
      </c>
      <c r="F88" s="81">
        <v>19</v>
      </c>
      <c r="G88" s="81">
        <v>12</v>
      </c>
      <c r="H88" s="81">
        <v>154</v>
      </c>
      <c r="I88" s="81">
        <v>53</v>
      </c>
      <c r="J88" s="81">
        <v>474</v>
      </c>
      <c r="K88" s="81">
        <v>1</v>
      </c>
      <c r="L88" s="81">
        <v>26</v>
      </c>
      <c r="M88" s="81">
        <v>755</v>
      </c>
      <c r="N88" s="81">
        <v>775</v>
      </c>
    </row>
    <row r="89" spans="2:14" ht="13.05" customHeight="1" x14ac:dyDescent="0.25">
      <c r="B89" s="28" t="s">
        <v>276</v>
      </c>
      <c r="C89" s="82">
        <v>13169</v>
      </c>
      <c r="D89" s="81">
        <v>7449</v>
      </c>
      <c r="E89" s="81">
        <v>5006</v>
      </c>
      <c r="F89" s="81">
        <v>106</v>
      </c>
      <c r="G89" s="81">
        <v>41</v>
      </c>
      <c r="H89" s="81">
        <v>494</v>
      </c>
      <c r="I89" s="81">
        <v>184</v>
      </c>
      <c r="J89" s="81">
        <v>1514</v>
      </c>
      <c r="K89" s="81">
        <v>7</v>
      </c>
      <c r="L89" s="81">
        <v>97</v>
      </c>
      <c r="M89" s="81">
        <v>2565</v>
      </c>
      <c r="N89" s="81">
        <v>2639</v>
      </c>
    </row>
    <row r="90" spans="2:14" ht="13.05" customHeight="1" x14ac:dyDescent="0.25">
      <c r="B90" s="28" t="s">
        <v>277</v>
      </c>
      <c r="C90" s="82">
        <v>13171</v>
      </c>
      <c r="D90" s="81">
        <v>4869</v>
      </c>
      <c r="E90" s="81">
        <v>3370</v>
      </c>
      <c r="F90" s="81">
        <v>64</v>
      </c>
      <c r="G90" s="81">
        <v>16</v>
      </c>
      <c r="H90" s="81">
        <v>291</v>
      </c>
      <c r="I90" s="81">
        <v>134</v>
      </c>
      <c r="J90" s="81">
        <v>948</v>
      </c>
      <c r="K90" s="81">
        <v>4</v>
      </c>
      <c r="L90" s="81">
        <v>43</v>
      </c>
      <c r="M90" s="81">
        <v>1728</v>
      </c>
      <c r="N90" s="81">
        <v>1710</v>
      </c>
    </row>
    <row r="91" spans="2:14" ht="13.05" customHeight="1" x14ac:dyDescent="0.25">
      <c r="B91" s="28" t="s">
        <v>278</v>
      </c>
      <c r="C91" s="82">
        <v>13173</v>
      </c>
      <c r="D91" s="81">
        <v>1769</v>
      </c>
      <c r="E91" s="81">
        <v>1073</v>
      </c>
      <c r="F91" s="81">
        <v>23</v>
      </c>
      <c r="G91" s="81">
        <v>14</v>
      </c>
      <c r="H91" s="81">
        <v>127</v>
      </c>
      <c r="I91" s="81">
        <v>62</v>
      </c>
      <c r="J91" s="81">
        <v>440</v>
      </c>
      <c r="K91" s="81">
        <v>3</v>
      </c>
      <c r="L91" s="81">
        <v>28</v>
      </c>
      <c r="M91" s="81">
        <v>603</v>
      </c>
      <c r="N91" s="81">
        <v>539</v>
      </c>
    </row>
    <row r="92" spans="2:14" ht="13.05" customHeight="1" x14ac:dyDescent="0.25">
      <c r="B92" s="28" t="s">
        <v>279</v>
      </c>
      <c r="C92" s="82">
        <v>13175</v>
      </c>
      <c r="D92" s="81">
        <v>12477</v>
      </c>
      <c r="E92" s="81">
        <v>8343</v>
      </c>
      <c r="F92" s="81">
        <v>140</v>
      </c>
      <c r="G92" s="81">
        <v>65</v>
      </c>
      <c r="H92" s="81">
        <v>751</v>
      </c>
      <c r="I92" s="81">
        <v>311</v>
      </c>
      <c r="J92" s="81">
        <v>2694</v>
      </c>
      <c r="K92" s="81">
        <v>11</v>
      </c>
      <c r="L92" s="81">
        <v>162</v>
      </c>
      <c r="M92" s="81">
        <v>4178</v>
      </c>
      <c r="N92" s="81">
        <v>4454</v>
      </c>
    </row>
    <row r="93" spans="2:14" ht="13.05" customHeight="1" x14ac:dyDescent="0.25">
      <c r="B93" s="28" t="s">
        <v>280</v>
      </c>
      <c r="C93" s="82">
        <v>13177</v>
      </c>
      <c r="D93" s="81">
        <v>5963</v>
      </c>
      <c r="E93" s="81">
        <v>4256</v>
      </c>
      <c r="F93" s="81">
        <v>88</v>
      </c>
      <c r="G93" s="81">
        <v>36</v>
      </c>
      <c r="H93" s="81">
        <v>410</v>
      </c>
      <c r="I93" s="81">
        <v>175</v>
      </c>
      <c r="J93" s="81">
        <v>920</v>
      </c>
      <c r="K93" s="81">
        <v>2</v>
      </c>
      <c r="L93" s="81">
        <v>76</v>
      </c>
      <c r="M93" s="81">
        <v>2232</v>
      </c>
      <c r="N93" s="81">
        <v>2016</v>
      </c>
    </row>
    <row r="94" spans="2:14" ht="13.05" customHeight="1" x14ac:dyDescent="0.25">
      <c r="B94" s="28" t="s">
        <v>281</v>
      </c>
      <c r="C94" s="82">
        <v>13179</v>
      </c>
      <c r="D94" s="81">
        <v>7882</v>
      </c>
      <c r="E94" s="81">
        <v>4938</v>
      </c>
      <c r="F94" s="81">
        <v>130</v>
      </c>
      <c r="G94" s="81">
        <v>66</v>
      </c>
      <c r="H94" s="81">
        <v>554</v>
      </c>
      <c r="I94" s="81">
        <v>284</v>
      </c>
      <c r="J94" s="81">
        <v>1768</v>
      </c>
      <c r="K94" s="81">
        <v>13</v>
      </c>
      <c r="L94" s="81">
        <v>130</v>
      </c>
      <c r="M94" s="81">
        <v>2565</v>
      </c>
      <c r="N94" s="81">
        <v>2502</v>
      </c>
    </row>
    <row r="95" spans="2:14" ht="13.05" customHeight="1" x14ac:dyDescent="0.25">
      <c r="B95" s="28" t="s">
        <v>282</v>
      </c>
      <c r="C95" s="82">
        <v>13181</v>
      </c>
      <c r="D95" s="81">
        <v>2491</v>
      </c>
      <c r="E95" s="81">
        <v>1778</v>
      </c>
      <c r="F95" s="81">
        <v>37</v>
      </c>
      <c r="G95" s="81">
        <v>10</v>
      </c>
      <c r="H95" s="81">
        <v>164</v>
      </c>
      <c r="I95" s="81">
        <v>59</v>
      </c>
      <c r="J95" s="81">
        <v>410</v>
      </c>
      <c r="K95" s="81">
        <v>3</v>
      </c>
      <c r="L95" s="81">
        <v>29</v>
      </c>
      <c r="M95" s="81">
        <v>946</v>
      </c>
      <c r="N95" s="81">
        <v>864</v>
      </c>
    </row>
    <row r="96" spans="2:14" ht="13.05" customHeight="1" x14ac:dyDescent="0.25">
      <c r="B96" s="28" t="s">
        <v>283</v>
      </c>
      <c r="C96" s="82">
        <v>13183</v>
      </c>
      <c r="D96" s="81">
        <v>1741</v>
      </c>
      <c r="E96" s="81">
        <v>1002</v>
      </c>
      <c r="F96" s="81">
        <v>27</v>
      </c>
      <c r="G96" s="81">
        <v>11</v>
      </c>
      <c r="H96" s="81">
        <v>162</v>
      </c>
      <c r="I96" s="81">
        <v>74</v>
      </c>
      <c r="J96" s="81">
        <v>428</v>
      </c>
      <c r="K96" s="81">
        <v>2</v>
      </c>
      <c r="L96" s="81">
        <v>35</v>
      </c>
      <c r="M96" s="81">
        <v>532</v>
      </c>
      <c r="N96" s="81">
        <v>513</v>
      </c>
    </row>
    <row r="97" spans="2:14" ht="13.05" customHeight="1" x14ac:dyDescent="0.25">
      <c r="B97" s="28" t="s">
        <v>284</v>
      </c>
      <c r="C97" s="82">
        <v>13185</v>
      </c>
      <c r="D97" s="81">
        <v>20635</v>
      </c>
      <c r="E97" s="81">
        <v>14077</v>
      </c>
      <c r="F97" s="81">
        <v>319</v>
      </c>
      <c r="G97" s="81">
        <v>156</v>
      </c>
      <c r="H97" s="81">
        <v>1638</v>
      </c>
      <c r="I97" s="81">
        <v>697</v>
      </c>
      <c r="J97" s="81">
        <v>3505</v>
      </c>
      <c r="K97" s="81">
        <v>17</v>
      </c>
      <c r="L97" s="81">
        <v>227</v>
      </c>
      <c r="M97" s="81">
        <v>7379</v>
      </c>
      <c r="N97" s="81">
        <v>7465</v>
      </c>
    </row>
    <row r="98" spans="2:14" ht="13.05" customHeight="1" x14ac:dyDescent="0.25">
      <c r="B98" s="28" t="s">
        <v>285</v>
      </c>
      <c r="C98" s="82">
        <v>13187</v>
      </c>
      <c r="D98" s="81">
        <v>7809</v>
      </c>
      <c r="E98" s="81">
        <v>5951</v>
      </c>
      <c r="F98" s="81">
        <v>132</v>
      </c>
      <c r="G98" s="81">
        <v>41</v>
      </c>
      <c r="H98" s="81">
        <v>469</v>
      </c>
      <c r="I98" s="81">
        <v>128</v>
      </c>
      <c r="J98" s="81">
        <v>1027</v>
      </c>
      <c r="K98" s="81">
        <v>4</v>
      </c>
      <c r="L98" s="81">
        <v>58</v>
      </c>
      <c r="M98" s="81">
        <v>3150</v>
      </c>
      <c r="N98" s="81">
        <v>2818</v>
      </c>
    </row>
    <row r="99" spans="2:14" ht="13.05" customHeight="1" x14ac:dyDescent="0.25">
      <c r="B99" s="28" t="s">
        <v>288</v>
      </c>
      <c r="C99" s="82">
        <v>13193</v>
      </c>
      <c r="D99" s="81">
        <v>2644</v>
      </c>
      <c r="E99" s="81">
        <v>1677</v>
      </c>
      <c r="F99" s="81">
        <v>25</v>
      </c>
      <c r="G99" s="81">
        <v>9</v>
      </c>
      <c r="H99" s="81">
        <v>199</v>
      </c>
      <c r="I99" s="81">
        <v>84</v>
      </c>
      <c r="J99" s="81">
        <v>621</v>
      </c>
      <c r="K99" s="81">
        <v>2</v>
      </c>
      <c r="L99" s="81">
        <v>27</v>
      </c>
      <c r="M99" s="81">
        <v>870</v>
      </c>
      <c r="N99" s="81">
        <v>872</v>
      </c>
    </row>
    <row r="100" spans="2:14" ht="13.05" customHeight="1" x14ac:dyDescent="0.25">
      <c r="B100" s="28" t="s">
        <v>289</v>
      </c>
      <c r="C100" s="82">
        <v>13195</v>
      </c>
      <c r="D100" s="81">
        <v>7689</v>
      </c>
      <c r="E100" s="81">
        <v>5326</v>
      </c>
      <c r="F100" s="81">
        <v>103</v>
      </c>
      <c r="G100" s="81">
        <v>61</v>
      </c>
      <c r="H100" s="81">
        <v>420</v>
      </c>
      <c r="I100" s="81">
        <v>191</v>
      </c>
      <c r="J100" s="81">
        <v>1495</v>
      </c>
      <c r="K100" s="81">
        <v>5</v>
      </c>
      <c r="L100" s="81">
        <v>89</v>
      </c>
      <c r="M100" s="81">
        <v>2802</v>
      </c>
      <c r="N100" s="81">
        <v>2569</v>
      </c>
    </row>
    <row r="101" spans="2:14" ht="13.05" customHeight="1" x14ac:dyDescent="0.25">
      <c r="B101" s="28" t="s">
        <v>290</v>
      </c>
      <c r="C101" s="82">
        <v>13197</v>
      </c>
      <c r="D101" s="81">
        <v>1868</v>
      </c>
      <c r="E101" s="81">
        <v>1180</v>
      </c>
      <c r="F101" s="81">
        <v>30</v>
      </c>
      <c r="G101" s="81">
        <v>16</v>
      </c>
      <c r="H101" s="81">
        <v>133</v>
      </c>
      <c r="I101" s="81">
        <v>40</v>
      </c>
      <c r="J101" s="81">
        <v>440</v>
      </c>
      <c r="K101" s="81">
        <v>3</v>
      </c>
      <c r="L101" s="81">
        <v>25</v>
      </c>
      <c r="M101" s="81">
        <v>690</v>
      </c>
      <c r="N101" s="81">
        <v>563</v>
      </c>
    </row>
    <row r="102" spans="2:14" ht="13.05" customHeight="1" x14ac:dyDescent="0.25">
      <c r="B102" s="28" t="s">
        <v>286</v>
      </c>
      <c r="C102" s="82">
        <v>13189</v>
      </c>
      <c r="D102" s="81">
        <v>5484</v>
      </c>
      <c r="E102" s="81">
        <v>3735</v>
      </c>
      <c r="F102" s="81">
        <v>80</v>
      </c>
      <c r="G102" s="81">
        <v>30</v>
      </c>
      <c r="H102" s="81">
        <v>408</v>
      </c>
      <c r="I102" s="81">
        <v>166</v>
      </c>
      <c r="J102" s="81">
        <v>997</v>
      </c>
      <c r="K102" s="81">
        <v>4</v>
      </c>
      <c r="L102" s="81">
        <v>65</v>
      </c>
      <c r="M102" s="81">
        <v>1977</v>
      </c>
      <c r="N102" s="81">
        <v>1954</v>
      </c>
    </row>
    <row r="103" spans="2:14" ht="13.05" customHeight="1" x14ac:dyDescent="0.25">
      <c r="B103" s="28" t="s">
        <v>287</v>
      </c>
      <c r="C103" s="82">
        <v>13191</v>
      </c>
      <c r="D103" s="81">
        <v>3662</v>
      </c>
      <c r="E103" s="81">
        <v>2662</v>
      </c>
      <c r="F103" s="81">
        <v>53</v>
      </c>
      <c r="G103" s="81">
        <v>29</v>
      </c>
      <c r="H103" s="81">
        <v>226</v>
      </c>
      <c r="I103" s="81">
        <v>57</v>
      </c>
      <c r="J103" s="81">
        <v>604</v>
      </c>
      <c r="K103" s="81">
        <v>4</v>
      </c>
      <c r="L103" s="81">
        <v>27</v>
      </c>
      <c r="M103" s="81">
        <v>1458</v>
      </c>
      <c r="N103" s="81">
        <v>1261</v>
      </c>
    </row>
    <row r="104" spans="2:14" ht="13.05" customHeight="1" x14ac:dyDescent="0.25">
      <c r="B104" s="28" t="s">
        <v>291</v>
      </c>
      <c r="C104" s="82">
        <v>13199</v>
      </c>
      <c r="D104" s="81">
        <v>5935</v>
      </c>
      <c r="E104" s="81">
        <v>4087</v>
      </c>
      <c r="F104" s="81">
        <v>61</v>
      </c>
      <c r="G104" s="81">
        <v>33</v>
      </c>
      <c r="H104" s="81">
        <v>383</v>
      </c>
      <c r="I104" s="81">
        <v>122</v>
      </c>
      <c r="J104" s="81">
        <v>1185</v>
      </c>
      <c r="K104" s="81">
        <v>5</v>
      </c>
      <c r="L104" s="81">
        <v>59</v>
      </c>
      <c r="M104" s="81">
        <v>2061</v>
      </c>
      <c r="N104" s="81">
        <v>2142</v>
      </c>
    </row>
    <row r="105" spans="2:14" ht="13.05" customHeight="1" x14ac:dyDescent="0.25">
      <c r="B105" s="28" t="s">
        <v>292</v>
      </c>
      <c r="C105" s="82">
        <v>13201</v>
      </c>
      <c r="D105" s="81">
        <v>1572</v>
      </c>
      <c r="E105" s="81">
        <v>1092</v>
      </c>
      <c r="F105" s="81">
        <v>19</v>
      </c>
      <c r="G105" s="81">
        <v>3</v>
      </c>
      <c r="H105" s="81">
        <v>143</v>
      </c>
      <c r="I105" s="81">
        <v>36</v>
      </c>
      <c r="J105" s="81">
        <v>252</v>
      </c>
      <c r="K105" s="81">
        <v>3</v>
      </c>
      <c r="L105" s="81">
        <v>23</v>
      </c>
      <c r="M105" s="81">
        <v>570</v>
      </c>
      <c r="N105" s="81">
        <v>596</v>
      </c>
    </row>
    <row r="106" spans="2:14" ht="13.05" customHeight="1" x14ac:dyDescent="0.25">
      <c r="B106" s="28" t="s">
        <v>293</v>
      </c>
      <c r="C106" s="82">
        <v>13205</v>
      </c>
      <c r="D106" s="81">
        <v>5077</v>
      </c>
      <c r="E106" s="81">
        <v>3445</v>
      </c>
      <c r="F106" s="81">
        <v>68</v>
      </c>
      <c r="G106" s="81">
        <v>26</v>
      </c>
      <c r="H106" s="81">
        <v>371</v>
      </c>
      <c r="I106" s="81">
        <v>135</v>
      </c>
      <c r="J106" s="81">
        <v>982</v>
      </c>
      <c r="K106" s="81">
        <v>3</v>
      </c>
      <c r="L106" s="81">
        <v>48</v>
      </c>
      <c r="M106" s="81">
        <v>1771</v>
      </c>
      <c r="N106" s="81">
        <v>1853</v>
      </c>
    </row>
    <row r="107" spans="2:14" ht="13.05" customHeight="1" x14ac:dyDescent="0.25">
      <c r="B107" s="28" t="s">
        <v>294</v>
      </c>
      <c r="C107" s="82">
        <v>13207</v>
      </c>
      <c r="D107" s="81">
        <v>7425</v>
      </c>
      <c r="E107" s="81">
        <v>5297</v>
      </c>
      <c r="F107" s="81">
        <v>100</v>
      </c>
      <c r="G107" s="81">
        <v>37</v>
      </c>
      <c r="H107" s="81">
        <v>405</v>
      </c>
      <c r="I107" s="81">
        <v>145</v>
      </c>
      <c r="J107" s="81">
        <v>1358</v>
      </c>
      <c r="K107" s="81">
        <v>6</v>
      </c>
      <c r="L107" s="81">
        <v>76</v>
      </c>
      <c r="M107" s="81">
        <v>2792</v>
      </c>
      <c r="N107" s="81">
        <v>2541</v>
      </c>
    </row>
    <row r="108" spans="2:14" ht="13.05" customHeight="1" x14ac:dyDescent="0.25">
      <c r="B108" s="28" t="s">
        <v>295</v>
      </c>
      <c r="C108" s="82">
        <v>13209</v>
      </c>
      <c r="D108" s="81">
        <v>2088</v>
      </c>
      <c r="E108" s="81">
        <v>1379</v>
      </c>
      <c r="F108" s="81">
        <v>27</v>
      </c>
      <c r="G108" s="81">
        <v>11</v>
      </c>
      <c r="H108" s="81">
        <v>146</v>
      </c>
      <c r="I108" s="81">
        <v>46</v>
      </c>
      <c r="J108" s="81">
        <v>451</v>
      </c>
      <c r="K108" s="81">
        <v>3</v>
      </c>
      <c r="L108" s="81">
        <v>26</v>
      </c>
      <c r="M108" s="81">
        <v>739</v>
      </c>
      <c r="N108" s="81">
        <v>682</v>
      </c>
    </row>
    <row r="109" spans="2:14" ht="13.05" customHeight="1" x14ac:dyDescent="0.25">
      <c r="B109" s="28" t="s">
        <v>296</v>
      </c>
      <c r="C109" s="82">
        <v>13211</v>
      </c>
      <c r="D109" s="81">
        <v>5548</v>
      </c>
      <c r="E109" s="81">
        <v>4183</v>
      </c>
      <c r="F109" s="81">
        <v>83</v>
      </c>
      <c r="G109" s="81">
        <v>39</v>
      </c>
      <c r="H109" s="81">
        <v>294</v>
      </c>
      <c r="I109" s="81">
        <v>107</v>
      </c>
      <c r="J109" s="81">
        <v>783</v>
      </c>
      <c r="K109" s="81">
        <v>3</v>
      </c>
      <c r="L109" s="81">
        <v>55</v>
      </c>
      <c r="M109" s="81">
        <v>2250</v>
      </c>
      <c r="N109" s="81">
        <v>1989</v>
      </c>
    </row>
    <row r="110" spans="2:14" ht="13.05" customHeight="1" x14ac:dyDescent="0.25">
      <c r="B110" s="28" t="s">
        <v>297</v>
      </c>
      <c r="C110" s="82">
        <v>13213</v>
      </c>
      <c r="D110" s="81">
        <v>9195</v>
      </c>
      <c r="E110" s="81">
        <v>5777</v>
      </c>
      <c r="F110" s="81">
        <v>108</v>
      </c>
      <c r="G110" s="81">
        <v>62</v>
      </c>
      <c r="H110" s="81">
        <v>528</v>
      </c>
      <c r="I110" s="81">
        <v>277</v>
      </c>
      <c r="J110" s="81">
        <v>2307</v>
      </c>
      <c r="K110" s="81">
        <v>4</v>
      </c>
      <c r="L110" s="81">
        <v>131</v>
      </c>
      <c r="M110" s="81">
        <v>3160</v>
      </c>
      <c r="N110" s="81">
        <v>2846</v>
      </c>
    </row>
    <row r="111" spans="2:14" ht="13.05" customHeight="1" x14ac:dyDescent="0.25">
      <c r="B111" s="28" t="s">
        <v>298</v>
      </c>
      <c r="C111" s="82">
        <v>13215</v>
      </c>
      <c r="D111" s="81">
        <v>41685</v>
      </c>
      <c r="E111" s="81">
        <v>27079</v>
      </c>
      <c r="F111" s="81">
        <v>662</v>
      </c>
      <c r="G111" s="81">
        <v>239</v>
      </c>
      <c r="H111" s="81">
        <v>3481</v>
      </c>
      <c r="I111" s="81">
        <v>1185</v>
      </c>
      <c r="J111" s="81">
        <v>8478</v>
      </c>
      <c r="K111" s="81">
        <v>41</v>
      </c>
      <c r="L111" s="81">
        <v>520</v>
      </c>
      <c r="M111" s="81">
        <v>13339</v>
      </c>
      <c r="N111" s="81">
        <v>15705</v>
      </c>
    </row>
    <row r="112" spans="2:14" ht="13.05" customHeight="1" x14ac:dyDescent="0.25">
      <c r="B112" s="28" t="s">
        <v>299</v>
      </c>
      <c r="C112" s="82">
        <v>13217</v>
      </c>
      <c r="D112" s="81">
        <v>22539</v>
      </c>
      <c r="E112" s="81">
        <v>15397</v>
      </c>
      <c r="F112" s="81">
        <v>279</v>
      </c>
      <c r="G112" s="81">
        <v>138</v>
      </c>
      <c r="H112" s="81">
        <v>1385</v>
      </c>
      <c r="I112" s="81">
        <v>667</v>
      </c>
      <c r="J112" s="81">
        <v>4362</v>
      </c>
      <c r="K112" s="81">
        <v>13</v>
      </c>
      <c r="L112" s="81">
        <v>299</v>
      </c>
      <c r="M112" s="81">
        <v>7816</v>
      </c>
      <c r="N112" s="81">
        <v>7891</v>
      </c>
    </row>
    <row r="113" spans="2:14" ht="13.05" customHeight="1" x14ac:dyDescent="0.25">
      <c r="B113" s="28" t="s">
        <v>300</v>
      </c>
      <c r="C113" s="82">
        <v>13219</v>
      </c>
      <c r="D113" s="81">
        <v>8269</v>
      </c>
      <c r="E113" s="81">
        <v>6517</v>
      </c>
      <c r="F113" s="81">
        <v>184</v>
      </c>
      <c r="G113" s="81">
        <v>58</v>
      </c>
      <c r="H113" s="81">
        <v>486</v>
      </c>
      <c r="I113" s="81">
        <v>177</v>
      </c>
      <c r="J113" s="81">
        <v>780</v>
      </c>
      <c r="K113" s="81">
        <v>1</v>
      </c>
      <c r="L113" s="81">
        <v>65</v>
      </c>
      <c r="M113" s="81">
        <v>3595</v>
      </c>
      <c r="N113" s="81">
        <v>3068</v>
      </c>
    </row>
    <row r="114" spans="2:14" ht="13.05" customHeight="1" x14ac:dyDescent="0.25">
      <c r="B114" s="28" t="s">
        <v>301</v>
      </c>
      <c r="C114" s="82">
        <v>13221</v>
      </c>
      <c r="D114" s="81">
        <v>3729</v>
      </c>
      <c r="E114" s="81">
        <v>2592</v>
      </c>
      <c r="F114" s="81">
        <v>49</v>
      </c>
      <c r="G114" s="81">
        <v>21</v>
      </c>
      <c r="H114" s="81">
        <v>239</v>
      </c>
      <c r="I114" s="81">
        <v>81</v>
      </c>
      <c r="J114" s="81">
        <v>711</v>
      </c>
      <c r="K114" s="81">
        <v>3</v>
      </c>
      <c r="L114" s="81">
        <v>33</v>
      </c>
      <c r="M114" s="81">
        <v>1364</v>
      </c>
      <c r="N114" s="81">
        <v>1295</v>
      </c>
    </row>
    <row r="115" spans="2:14" ht="13.05" customHeight="1" x14ac:dyDescent="0.25">
      <c r="B115" s="28" t="s">
        <v>302</v>
      </c>
      <c r="C115" s="82">
        <v>13223</v>
      </c>
      <c r="D115" s="81">
        <v>26130</v>
      </c>
      <c r="E115" s="81">
        <v>18004</v>
      </c>
      <c r="F115" s="81">
        <v>353</v>
      </c>
      <c r="G115" s="81">
        <v>137</v>
      </c>
      <c r="H115" s="81">
        <v>1832</v>
      </c>
      <c r="I115" s="81">
        <v>860</v>
      </c>
      <c r="J115" s="81">
        <v>4575</v>
      </c>
      <c r="K115" s="81">
        <v>15</v>
      </c>
      <c r="L115" s="81">
        <v>354</v>
      </c>
      <c r="M115" s="81">
        <v>9229</v>
      </c>
      <c r="N115" s="81">
        <v>9304</v>
      </c>
    </row>
    <row r="116" spans="2:14" ht="13.05" customHeight="1" x14ac:dyDescent="0.25">
      <c r="B116" s="28" t="s">
        <v>303</v>
      </c>
      <c r="C116" s="82">
        <v>13225</v>
      </c>
      <c r="D116" s="81">
        <v>5957</v>
      </c>
      <c r="E116" s="81">
        <v>3973</v>
      </c>
      <c r="F116" s="81">
        <v>69</v>
      </c>
      <c r="G116" s="81">
        <v>26</v>
      </c>
      <c r="H116" s="81">
        <v>442</v>
      </c>
      <c r="I116" s="81">
        <v>140</v>
      </c>
      <c r="J116" s="81">
        <v>1240</v>
      </c>
      <c r="K116" s="81">
        <v>3</v>
      </c>
      <c r="L116" s="81">
        <v>65</v>
      </c>
      <c r="M116" s="81">
        <v>2033</v>
      </c>
      <c r="N116" s="81">
        <v>2112</v>
      </c>
    </row>
    <row r="117" spans="2:14" ht="13.05" customHeight="1" x14ac:dyDescent="0.25">
      <c r="B117" s="28" t="s">
        <v>304</v>
      </c>
      <c r="C117" s="82">
        <v>13227</v>
      </c>
      <c r="D117" s="81">
        <v>11688</v>
      </c>
      <c r="E117" s="81">
        <v>9230</v>
      </c>
      <c r="F117" s="81">
        <v>218</v>
      </c>
      <c r="G117" s="81">
        <v>41</v>
      </c>
      <c r="H117" s="81">
        <v>672</v>
      </c>
      <c r="I117" s="81">
        <v>169</v>
      </c>
      <c r="J117" s="81">
        <v>1291</v>
      </c>
      <c r="K117" s="81">
        <v>3</v>
      </c>
      <c r="L117" s="81">
        <v>65</v>
      </c>
      <c r="M117" s="81">
        <v>5294</v>
      </c>
      <c r="N117" s="81">
        <v>4194</v>
      </c>
    </row>
    <row r="118" spans="2:14" ht="13.05" customHeight="1" x14ac:dyDescent="0.25">
      <c r="B118" s="28" t="s">
        <v>305</v>
      </c>
      <c r="C118" s="82">
        <v>13229</v>
      </c>
      <c r="D118" s="81">
        <v>4585</v>
      </c>
      <c r="E118" s="81">
        <v>2955</v>
      </c>
      <c r="F118" s="81">
        <v>63</v>
      </c>
      <c r="G118" s="81">
        <v>25</v>
      </c>
      <c r="H118" s="81">
        <v>345</v>
      </c>
      <c r="I118" s="81">
        <v>148</v>
      </c>
      <c r="J118" s="81">
        <v>981</v>
      </c>
      <c r="K118" s="81">
        <v>5</v>
      </c>
      <c r="L118" s="81">
        <v>62</v>
      </c>
      <c r="M118" s="81">
        <v>1578</v>
      </c>
      <c r="N118" s="81">
        <v>1590</v>
      </c>
    </row>
    <row r="119" spans="2:14" ht="13.05" customHeight="1" x14ac:dyDescent="0.25">
      <c r="B119" s="28" t="s">
        <v>306</v>
      </c>
      <c r="C119" s="82">
        <v>13231</v>
      </c>
      <c r="D119" s="81">
        <v>4527</v>
      </c>
      <c r="E119" s="81">
        <v>3231</v>
      </c>
      <c r="F119" s="81">
        <v>66</v>
      </c>
      <c r="G119" s="81">
        <v>19</v>
      </c>
      <c r="H119" s="81">
        <v>288</v>
      </c>
      <c r="I119" s="81">
        <v>115</v>
      </c>
      <c r="J119" s="81">
        <v>759</v>
      </c>
      <c r="K119" s="81">
        <v>4</v>
      </c>
      <c r="L119" s="81">
        <v>45</v>
      </c>
      <c r="M119" s="81">
        <v>1788</v>
      </c>
      <c r="N119" s="81">
        <v>1518</v>
      </c>
    </row>
    <row r="120" spans="2:14" ht="13.05" customHeight="1" x14ac:dyDescent="0.25">
      <c r="B120" s="28" t="s">
        <v>307</v>
      </c>
      <c r="C120" s="82">
        <v>13233</v>
      </c>
      <c r="D120" s="81">
        <v>10932</v>
      </c>
      <c r="E120" s="81">
        <v>7103</v>
      </c>
      <c r="F120" s="81">
        <v>156</v>
      </c>
      <c r="G120" s="81">
        <v>67</v>
      </c>
      <c r="H120" s="81">
        <v>770</v>
      </c>
      <c r="I120" s="81">
        <v>267</v>
      </c>
      <c r="J120" s="81">
        <v>2435</v>
      </c>
      <c r="K120" s="81">
        <v>7</v>
      </c>
      <c r="L120" s="81">
        <v>127</v>
      </c>
      <c r="M120" s="81">
        <v>3789</v>
      </c>
      <c r="N120" s="81">
        <v>3745</v>
      </c>
    </row>
    <row r="121" spans="2:14" ht="13.05" customHeight="1" x14ac:dyDescent="0.25">
      <c r="B121" s="28" t="s">
        <v>308</v>
      </c>
      <c r="C121" s="82">
        <v>13235</v>
      </c>
      <c r="D121" s="81">
        <v>2380</v>
      </c>
      <c r="E121" s="81">
        <v>1646</v>
      </c>
      <c r="F121" s="81">
        <v>24</v>
      </c>
      <c r="G121" s="81">
        <v>16</v>
      </c>
      <c r="H121" s="81">
        <v>170</v>
      </c>
      <c r="I121" s="81">
        <v>55</v>
      </c>
      <c r="J121" s="81">
        <v>449</v>
      </c>
      <c r="K121" s="81">
        <v>1</v>
      </c>
      <c r="L121" s="81">
        <v>21</v>
      </c>
      <c r="M121" s="81">
        <v>890</v>
      </c>
      <c r="N121" s="81">
        <v>844</v>
      </c>
    </row>
    <row r="122" spans="2:14" ht="13.05" customHeight="1" x14ac:dyDescent="0.25">
      <c r="B122" s="28" t="s">
        <v>309</v>
      </c>
      <c r="C122" s="82">
        <v>13237</v>
      </c>
      <c r="D122" s="81">
        <v>7331</v>
      </c>
      <c r="E122" s="81">
        <v>5594</v>
      </c>
      <c r="F122" s="81">
        <v>125</v>
      </c>
      <c r="G122" s="81">
        <v>32</v>
      </c>
      <c r="H122" s="81">
        <v>416</v>
      </c>
      <c r="I122" s="81">
        <v>128</v>
      </c>
      <c r="J122" s="81">
        <v>987</v>
      </c>
      <c r="K122" s="81">
        <v>5</v>
      </c>
      <c r="L122" s="81">
        <v>43</v>
      </c>
      <c r="M122" s="81">
        <v>3134</v>
      </c>
      <c r="N122" s="81">
        <v>2526</v>
      </c>
    </row>
    <row r="123" spans="2:14" ht="13.05" customHeight="1" x14ac:dyDescent="0.25">
      <c r="B123" s="28" t="s">
        <v>310</v>
      </c>
      <c r="C123" s="82">
        <v>13239</v>
      </c>
      <c r="D123" s="81">
        <v>864</v>
      </c>
      <c r="E123" s="81">
        <v>605</v>
      </c>
      <c r="F123" s="81">
        <v>12</v>
      </c>
      <c r="G123" s="81">
        <v>3</v>
      </c>
      <c r="H123" s="81">
        <v>56</v>
      </c>
      <c r="I123" s="81">
        <v>8</v>
      </c>
      <c r="J123" s="81">
        <v>175</v>
      </c>
      <c r="K123" s="81">
        <v>0</v>
      </c>
      <c r="L123" s="81">
        <v>5</v>
      </c>
      <c r="M123" s="81">
        <v>361</v>
      </c>
      <c r="N123" s="81">
        <v>293</v>
      </c>
    </row>
    <row r="124" spans="2:14" ht="13.05" customHeight="1" x14ac:dyDescent="0.25">
      <c r="B124" s="28" t="s">
        <v>311</v>
      </c>
      <c r="C124" s="82">
        <v>13241</v>
      </c>
      <c r="D124" s="81">
        <v>6136</v>
      </c>
      <c r="E124" s="81">
        <v>4723</v>
      </c>
      <c r="F124" s="81">
        <v>113</v>
      </c>
      <c r="G124" s="81">
        <v>30</v>
      </c>
      <c r="H124" s="81">
        <v>438</v>
      </c>
      <c r="I124" s="81">
        <v>95</v>
      </c>
      <c r="J124" s="81">
        <v>706</v>
      </c>
      <c r="K124" s="81">
        <v>1</v>
      </c>
      <c r="L124" s="81">
        <v>33</v>
      </c>
      <c r="M124" s="81">
        <v>2608</v>
      </c>
      <c r="N124" s="81">
        <v>2325</v>
      </c>
    </row>
    <row r="125" spans="2:14" ht="13.05" customHeight="1" x14ac:dyDescent="0.25">
      <c r="B125" s="28" t="s">
        <v>312</v>
      </c>
      <c r="C125" s="82">
        <v>13243</v>
      </c>
      <c r="D125" s="81">
        <v>1819</v>
      </c>
      <c r="E125" s="81">
        <v>1203</v>
      </c>
      <c r="F125" s="81">
        <v>28</v>
      </c>
      <c r="G125" s="81">
        <v>11</v>
      </c>
      <c r="H125" s="81">
        <v>173</v>
      </c>
      <c r="I125" s="81">
        <v>55</v>
      </c>
      <c r="J125" s="81">
        <v>332</v>
      </c>
      <c r="K125" s="81">
        <v>3</v>
      </c>
      <c r="L125" s="81">
        <v>14</v>
      </c>
      <c r="M125" s="81">
        <v>624</v>
      </c>
      <c r="N125" s="81">
        <v>683</v>
      </c>
    </row>
    <row r="126" spans="2:14" ht="13.05" customHeight="1" x14ac:dyDescent="0.25">
      <c r="B126" s="28" t="s">
        <v>313</v>
      </c>
      <c r="C126" s="82">
        <v>13245</v>
      </c>
      <c r="D126" s="81">
        <v>43366</v>
      </c>
      <c r="E126" s="81">
        <v>28391</v>
      </c>
      <c r="F126" s="81">
        <v>662</v>
      </c>
      <c r="G126" s="81">
        <v>347</v>
      </c>
      <c r="H126" s="81">
        <v>3403</v>
      </c>
      <c r="I126" s="81">
        <v>1456</v>
      </c>
      <c r="J126" s="81">
        <v>8618</v>
      </c>
      <c r="K126" s="81">
        <v>34</v>
      </c>
      <c r="L126" s="81">
        <v>455</v>
      </c>
      <c r="M126" s="81">
        <v>14266</v>
      </c>
      <c r="N126" s="81">
        <v>15707</v>
      </c>
    </row>
    <row r="127" spans="2:14" ht="13.05" customHeight="1" x14ac:dyDescent="0.25">
      <c r="B127" s="28" t="s">
        <v>314</v>
      </c>
      <c r="C127" s="82">
        <v>13247</v>
      </c>
      <c r="D127" s="81">
        <v>19685</v>
      </c>
      <c r="E127" s="81">
        <v>14048</v>
      </c>
      <c r="F127" s="81">
        <v>273</v>
      </c>
      <c r="G127" s="81">
        <v>138</v>
      </c>
      <c r="H127" s="81">
        <v>1218</v>
      </c>
      <c r="I127" s="81">
        <v>517</v>
      </c>
      <c r="J127" s="81">
        <v>3244</v>
      </c>
      <c r="K127" s="81">
        <v>13</v>
      </c>
      <c r="L127" s="81">
        <v>234</v>
      </c>
      <c r="M127" s="81">
        <v>7223</v>
      </c>
      <c r="N127" s="81">
        <v>7114</v>
      </c>
    </row>
    <row r="128" spans="2:14" ht="13.05" customHeight="1" x14ac:dyDescent="0.25">
      <c r="B128" s="28" t="s">
        <v>315</v>
      </c>
      <c r="C128" s="82">
        <v>13249</v>
      </c>
      <c r="D128" s="81">
        <v>970</v>
      </c>
      <c r="E128" s="81">
        <v>654</v>
      </c>
      <c r="F128" s="81">
        <v>14</v>
      </c>
      <c r="G128" s="81">
        <v>4</v>
      </c>
      <c r="H128" s="81">
        <v>80</v>
      </c>
      <c r="I128" s="81">
        <v>30</v>
      </c>
      <c r="J128" s="81">
        <v>172</v>
      </c>
      <c r="K128" s="81">
        <v>2</v>
      </c>
      <c r="L128" s="81">
        <v>14</v>
      </c>
      <c r="M128" s="81">
        <v>344</v>
      </c>
      <c r="N128" s="81">
        <v>350</v>
      </c>
    </row>
    <row r="129" spans="2:14" ht="13.05" customHeight="1" x14ac:dyDescent="0.25">
      <c r="B129" s="28" t="s">
        <v>316</v>
      </c>
      <c r="C129" s="82">
        <v>13251</v>
      </c>
      <c r="D129" s="81">
        <v>3777</v>
      </c>
      <c r="E129" s="81">
        <v>2549</v>
      </c>
      <c r="F129" s="81">
        <v>46</v>
      </c>
      <c r="G129" s="81">
        <v>25</v>
      </c>
      <c r="H129" s="81">
        <v>312</v>
      </c>
      <c r="I129" s="81">
        <v>106</v>
      </c>
      <c r="J129" s="81">
        <v>688</v>
      </c>
      <c r="K129" s="81">
        <v>6</v>
      </c>
      <c r="L129" s="81">
        <v>45</v>
      </c>
      <c r="M129" s="81">
        <v>1375</v>
      </c>
      <c r="N129" s="81">
        <v>1306</v>
      </c>
    </row>
    <row r="130" spans="2:14" ht="13.05" customHeight="1" x14ac:dyDescent="0.25">
      <c r="B130" s="28" t="s">
        <v>317</v>
      </c>
      <c r="C130" s="82">
        <v>13253</v>
      </c>
      <c r="D130" s="81">
        <v>2820</v>
      </c>
      <c r="E130" s="81">
        <v>1936</v>
      </c>
      <c r="F130" s="81">
        <v>43</v>
      </c>
      <c r="G130" s="81">
        <v>11</v>
      </c>
      <c r="H130" s="81">
        <v>210</v>
      </c>
      <c r="I130" s="81">
        <v>70</v>
      </c>
      <c r="J130" s="81">
        <v>521</v>
      </c>
      <c r="K130" s="81">
        <v>4</v>
      </c>
      <c r="L130" s="81">
        <v>26</v>
      </c>
      <c r="M130" s="81">
        <v>1076</v>
      </c>
      <c r="N130" s="81">
        <v>986</v>
      </c>
    </row>
    <row r="131" spans="2:14" ht="13.05" customHeight="1" x14ac:dyDescent="0.25">
      <c r="B131" s="28" t="s">
        <v>318</v>
      </c>
      <c r="C131" s="82">
        <v>13255</v>
      </c>
      <c r="D131" s="81">
        <v>17929</v>
      </c>
      <c r="E131" s="81">
        <v>12552</v>
      </c>
      <c r="F131" s="81">
        <v>216</v>
      </c>
      <c r="G131" s="81">
        <v>92</v>
      </c>
      <c r="H131" s="81">
        <v>1107</v>
      </c>
      <c r="I131" s="81">
        <v>428</v>
      </c>
      <c r="J131" s="81">
        <v>3347</v>
      </c>
      <c r="K131" s="81">
        <v>12</v>
      </c>
      <c r="L131" s="81">
        <v>175</v>
      </c>
      <c r="M131" s="81">
        <v>6423</v>
      </c>
      <c r="N131" s="81">
        <v>6497</v>
      </c>
    </row>
    <row r="132" spans="2:14" ht="13.05" customHeight="1" x14ac:dyDescent="0.25">
      <c r="B132" s="28" t="s">
        <v>319</v>
      </c>
      <c r="C132" s="82">
        <v>13257</v>
      </c>
      <c r="D132" s="81">
        <v>8000</v>
      </c>
      <c r="E132" s="81">
        <v>5716</v>
      </c>
      <c r="F132" s="81">
        <v>95</v>
      </c>
      <c r="G132" s="81">
        <v>51</v>
      </c>
      <c r="H132" s="81">
        <v>509</v>
      </c>
      <c r="I132" s="81">
        <v>186</v>
      </c>
      <c r="J132" s="81">
        <v>1375</v>
      </c>
      <c r="K132" s="81">
        <v>3</v>
      </c>
      <c r="L132" s="81">
        <v>65</v>
      </c>
      <c r="M132" s="81">
        <v>2902</v>
      </c>
      <c r="N132" s="81">
        <v>2985</v>
      </c>
    </row>
    <row r="133" spans="2:14" ht="13.05" customHeight="1" x14ac:dyDescent="0.25">
      <c r="B133" s="28" t="s">
        <v>320</v>
      </c>
      <c r="C133" s="82">
        <v>13259</v>
      </c>
      <c r="D133" s="81">
        <v>1098</v>
      </c>
      <c r="E133" s="81">
        <v>706</v>
      </c>
      <c r="F133" s="81">
        <v>11</v>
      </c>
      <c r="G133" s="81">
        <v>5</v>
      </c>
      <c r="H133" s="81">
        <v>97</v>
      </c>
      <c r="I133" s="81">
        <v>24</v>
      </c>
      <c r="J133" s="81">
        <v>242</v>
      </c>
      <c r="K133" s="81">
        <v>2</v>
      </c>
      <c r="L133" s="81">
        <v>12</v>
      </c>
      <c r="M133" s="81">
        <v>388</v>
      </c>
      <c r="N133" s="81">
        <v>371</v>
      </c>
    </row>
    <row r="134" spans="2:14" ht="13.05" customHeight="1" x14ac:dyDescent="0.25">
      <c r="B134" s="28" t="s">
        <v>321</v>
      </c>
      <c r="C134" s="82">
        <v>13261</v>
      </c>
      <c r="D134" s="81">
        <v>7410</v>
      </c>
      <c r="E134" s="81">
        <v>5161</v>
      </c>
      <c r="F134" s="81">
        <v>103</v>
      </c>
      <c r="G134" s="81">
        <v>43</v>
      </c>
      <c r="H134" s="81">
        <v>523</v>
      </c>
      <c r="I134" s="81">
        <v>193</v>
      </c>
      <c r="J134" s="81">
        <v>1314</v>
      </c>
      <c r="K134" s="81">
        <v>4</v>
      </c>
      <c r="L134" s="81">
        <v>69</v>
      </c>
      <c r="M134" s="81">
        <v>2571</v>
      </c>
      <c r="N134" s="81">
        <v>2805</v>
      </c>
    </row>
    <row r="135" spans="2:14" ht="13.05" customHeight="1" x14ac:dyDescent="0.25">
      <c r="B135" s="28" t="s">
        <v>322</v>
      </c>
      <c r="C135" s="82">
        <v>13263</v>
      </c>
      <c r="D135" s="81">
        <v>1865</v>
      </c>
      <c r="E135" s="81">
        <v>1198</v>
      </c>
      <c r="F135" s="81">
        <v>23</v>
      </c>
      <c r="G135" s="81">
        <v>12</v>
      </c>
      <c r="H135" s="81">
        <v>138</v>
      </c>
      <c r="I135" s="81">
        <v>46</v>
      </c>
      <c r="J135" s="81">
        <v>430</v>
      </c>
      <c r="K135" s="81">
        <v>2</v>
      </c>
      <c r="L135" s="81">
        <v>17</v>
      </c>
      <c r="M135" s="81">
        <v>633</v>
      </c>
      <c r="N135" s="81">
        <v>607</v>
      </c>
    </row>
    <row r="136" spans="2:14" ht="13.05" customHeight="1" x14ac:dyDescent="0.25">
      <c r="B136" s="28" t="s">
        <v>323</v>
      </c>
      <c r="C136" s="82">
        <v>13265</v>
      </c>
      <c r="D136" s="81">
        <v>515</v>
      </c>
      <c r="E136" s="81">
        <v>353</v>
      </c>
      <c r="F136" s="81">
        <v>7</v>
      </c>
      <c r="G136" s="81">
        <v>3</v>
      </c>
      <c r="H136" s="81">
        <v>30</v>
      </c>
      <c r="I136" s="81">
        <v>11</v>
      </c>
      <c r="J136" s="81">
        <v>107</v>
      </c>
      <c r="K136" s="81">
        <v>1</v>
      </c>
      <c r="L136" s="81">
        <v>3</v>
      </c>
      <c r="M136" s="81">
        <v>180</v>
      </c>
      <c r="N136" s="81">
        <v>192</v>
      </c>
    </row>
    <row r="137" spans="2:14" ht="13.05" customHeight="1" x14ac:dyDescent="0.25">
      <c r="B137" s="28" t="s">
        <v>324</v>
      </c>
      <c r="C137" s="82">
        <v>13267</v>
      </c>
      <c r="D137" s="81">
        <v>4451</v>
      </c>
      <c r="E137" s="81">
        <v>2856</v>
      </c>
      <c r="F137" s="81">
        <v>48</v>
      </c>
      <c r="G137" s="81">
        <v>26</v>
      </c>
      <c r="H137" s="81">
        <v>355</v>
      </c>
      <c r="I137" s="81">
        <v>149</v>
      </c>
      <c r="J137" s="81">
        <v>950</v>
      </c>
      <c r="K137" s="81">
        <v>5</v>
      </c>
      <c r="L137" s="81">
        <v>63</v>
      </c>
      <c r="M137" s="81">
        <v>1543</v>
      </c>
      <c r="N137" s="81">
        <v>1477</v>
      </c>
    </row>
    <row r="138" spans="2:14" ht="13.05" customHeight="1" x14ac:dyDescent="0.25">
      <c r="B138" s="28" t="s">
        <v>325</v>
      </c>
      <c r="C138" s="82">
        <v>13269</v>
      </c>
      <c r="D138" s="81">
        <v>2023</v>
      </c>
      <c r="E138" s="81">
        <v>1299</v>
      </c>
      <c r="F138" s="81">
        <v>26</v>
      </c>
      <c r="G138" s="81">
        <v>9</v>
      </c>
      <c r="H138" s="81">
        <v>163</v>
      </c>
      <c r="I138" s="81">
        <v>54</v>
      </c>
      <c r="J138" s="81">
        <v>446</v>
      </c>
      <c r="K138" s="81">
        <v>3</v>
      </c>
      <c r="L138" s="81">
        <v>22</v>
      </c>
      <c r="M138" s="81">
        <v>705</v>
      </c>
      <c r="N138" s="81">
        <v>694</v>
      </c>
    </row>
    <row r="139" spans="2:14" ht="13.05" customHeight="1" x14ac:dyDescent="0.25">
      <c r="B139" s="28" t="s">
        <v>326</v>
      </c>
      <c r="C139" s="82">
        <v>13271</v>
      </c>
      <c r="D139" s="81">
        <v>2830</v>
      </c>
      <c r="E139" s="81">
        <v>1796</v>
      </c>
      <c r="F139" s="81">
        <v>26</v>
      </c>
      <c r="G139" s="81">
        <v>16</v>
      </c>
      <c r="H139" s="81">
        <v>204</v>
      </c>
      <c r="I139" s="81">
        <v>95</v>
      </c>
      <c r="J139" s="81">
        <v>654</v>
      </c>
      <c r="K139" s="81">
        <v>3</v>
      </c>
      <c r="L139" s="81">
        <v>35</v>
      </c>
      <c r="M139" s="81">
        <v>897</v>
      </c>
      <c r="N139" s="81">
        <v>1000</v>
      </c>
    </row>
    <row r="140" spans="2:14" ht="13.05" customHeight="1" x14ac:dyDescent="0.25">
      <c r="B140" s="28" t="s">
        <v>327</v>
      </c>
      <c r="C140" s="82">
        <v>13273</v>
      </c>
      <c r="D140" s="81">
        <v>2517</v>
      </c>
      <c r="E140" s="81">
        <v>1747</v>
      </c>
      <c r="F140" s="81">
        <v>51</v>
      </c>
      <c r="G140" s="81">
        <v>13</v>
      </c>
      <c r="H140" s="81">
        <v>203</v>
      </c>
      <c r="I140" s="81">
        <v>43</v>
      </c>
      <c r="J140" s="81">
        <v>437</v>
      </c>
      <c r="K140" s="81">
        <v>3</v>
      </c>
      <c r="L140" s="81">
        <v>21</v>
      </c>
      <c r="M140" s="81">
        <v>929</v>
      </c>
      <c r="N140" s="81">
        <v>918</v>
      </c>
    </row>
    <row r="141" spans="2:14" ht="13.05" customHeight="1" x14ac:dyDescent="0.25">
      <c r="B141" s="28" t="s">
        <v>328</v>
      </c>
      <c r="C141" s="82">
        <v>13275</v>
      </c>
      <c r="D141" s="81">
        <v>12404</v>
      </c>
      <c r="E141" s="81">
        <v>8665</v>
      </c>
      <c r="F141" s="81">
        <v>187</v>
      </c>
      <c r="G141" s="81">
        <v>73</v>
      </c>
      <c r="H141" s="81">
        <v>872</v>
      </c>
      <c r="I141" s="81">
        <v>308</v>
      </c>
      <c r="J141" s="81">
        <v>2190</v>
      </c>
      <c r="K141" s="81">
        <v>9</v>
      </c>
      <c r="L141" s="81">
        <v>101</v>
      </c>
      <c r="M141" s="81">
        <v>4413</v>
      </c>
      <c r="N141" s="81">
        <v>4703</v>
      </c>
    </row>
    <row r="142" spans="2:14" ht="13.05" customHeight="1" x14ac:dyDescent="0.25">
      <c r="B142" s="28" t="s">
        <v>329</v>
      </c>
      <c r="C142" s="82">
        <v>13277</v>
      </c>
      <c r="D142" s="81">
        <v>9095</v>
      </c>
      <c r="E142" s="81">
        <v>6258</v>
      </c>
      <c r="F142" s="81">
        <v>127</v>
      </c>
      <c r="G142" s="81">
        <v>46</v>
      </c>
      <c r="H142" s="81">
        <v>670</v>
      </c>
      <c r="I142" s="81">
        <v>236</v>
      </c>
      <c r="J142" s="81">
        <v>1662</v>
      </c>
      <c r="K142" s="81">
        <v>7</v>
      </c>
      <c r="L142" s="81">
        <v>89</v>
      </c>
      <c r="M142" s="81">
        <v>3207</v>
      </c>
      <c r="N142" s="81">
        <v>3336</v>
      </c>
    </row>
    <row r="143" spans="2:14" ht="13.05" customHeight="1" x14ac:dyDescent="0.25">
      <c r="B143" s="28" t="s">
        <v>330</v>
      </c>
      <c r="C143" s="82">
        <v>13279</v>
      </c>
      <c r="D143" s="81">
        <v>6661</v>
      </c>
      <c r="E143" s="81">
        <v>4585</v>
      </c>
      <c r="F143" s="81">
        <v>73</v>
      </c>
      <c r="G143" s="81">
        <v>52</v>
      </c>
      <c r="H143" s="81">
        <v>451</v>
      </c>
      <c r="I143" s="81">
        <v>189</v>
      </c>
      <c r="J143" s="81">
        <v>1247</v>
      </c>
      <c r="K143" s="81">
        <v>4</v>
      </c>
      <c r="L143" s="81">
        <v>59</v>
      </c>
      <c r="M143" s="81">
        <v>2347</v>
      </c>
      <c r="N143" s="81">
        <v>2422</v>
      </c>
    </row>
    <row r="144" spans="2:14" ht="13.05" customHeight="1" x14ac:dyDescent="0.25">
      <c r="B144" s="28" t="s">
        <v>331</v>
      </c>
      <c r="C144" s="82">
        <v>13281</v>
      </c>
      <c r="D144" s="81">
        <v>5814</v>
      </c>
      <c r="E144" s="81">
        <v>4710</v>
      </c>
      <c r="F144" s="81">
        <v>105</v>
      </c>
      <c r="G144" s="81">
        <v>14</v>
      </c>
      <c r="H144" s="81">
        <v>352</v>
      </c>
      <c r="I144" s="81">
        <v>42</v>
      </c>
      <c r="J144" s="81">
        <v>563</v>
      </c>
      <c r="K144" s="81">
        <v>4</v>
      </c>
      <c r="L144" s="81">
        <v>25</v>
      </c>
      <c r="M144" s="81">
        <v>2580</v>
      </c>
      <c r="N144" s="81">
        <v>2301</v>
      </c>
    </row>
    <row r="145" spans="2:14" ht="13.05" customHeight="1" x14ac:dyDescent="0.25">
      <c r="B145" s="28" t="s">
        <v>332</v>
      </c>
      <c r="C145" s="82">
        <v>13283</v>
      </c>
      <c r="D145" s="81">
        <v>1563</v>
      </c>
      <c r="E145" s="81">
        <v>1008</v>
      </c>
      <c r="F145" s="81">
        <v>16</v>
      </c>
      <c r="G145" s="81">
        <v>7</v>
      </c>
      <c r="H145" s="81">
        <v>108</v>
      </c>
      <c r="I145" s="81">
        <v>44</v>
      </c>
      <c r="J145" s="81">
        <v>358</v>
      </c>
      <c r="K145" s="81">
        <v>3</v>
      </c>
      <c r="L145" s="81">
        <v>18</v>
      </c>
      <c r="M145" s="81">
        <v>503</v>
      </c>
      <c r="N145" s="81">
        <v>557</v>
      </c>
    </row>
    <row r="146" spans="2:14" ht="13.05" customHeight="1" x14ac:dyDescent="0.25">
      <c r="B146" s="28" t="s">
        <v>333</v>
      </c>
      <c r="C146" s="82">
        <v>13285</v>
      </c>
      <c r="D146" s="81">
        <v>16526</v>
      </c>
      <c r="E146" s="81">
        <v>11413</v>
      </c>
      <c r="F146" s="81">
        <v>202</v>
      </c>
      <c r="G146" s="81">
        <v>85</v>
      </c>
      <c r="H146" s="81">
        <v>1053</v>
      </c>
      <c r="I146" s="81">
        <v>433</v>
      </c>
      <c r="J146" s="81">
        <v>3137</v>
      </c>
      <c r="K146" s="81">
        <v>13</v>
      </c>
      <c r="L146" s="81">
        <v>191</v>
      </c>
      <c r="M146" s="81">
        <v>5747</v>
      </c>
      <c r="N146" s="81">
        <v>6017</v>
      </c>
    </row>
    <row r="147" spans="2:14" ht="13.05" customHeight="1" x14ac:dyDescent="0.25">
      <c r="B147" s="28" t="s">
        <v>334</v>
      </c>
      <c r="C147" s="82">
        <v>13287</v>
      </c>
      <c r="D147" s="81">
        <v>2220</v>
      </c>
      <c r="E147" s="81">
        <v>1466</v>
      </c>
      <c r="F147" s="81">
        <v>25</v>
      </c>
      <c r="G147" s="81">
        <v>14</v>
      </c>
      <c r="H147" s="81">
        <v>149</v>
      </c>
      <c r="I147" s="81">
        <v>52</v>
      </c>
      <c r="J147" s="81">
        <v>484</v>
      </c>
      <c r="K147" s="81">
        <v>2</v>
      </c>
      <c r="L147" s="81">
        <v>28</v>
      </c>
      <c r="M147" s="81">
        <v>754</v>
      </c>
      <c r="N147" s="81">
        <v>778</v>
      </c>
    </row>
    <row r="148" spans="2:14" ht="13.05" customHeight="1" x14ac:dyDescent="0.25">
      <c r="B148" s="28" t="s">
        <v>335</v>
      </c>
      <c r="C148" s="82">
        <v>13289</v>
      </c>
      <c r="D148" s="81">
        <v>2813</v>
      </c>
      <c r="E148" s="81">
        <v>1690</v>
      </c>
      <c r="F148" s="81">
        <v>40</v>
      </c>
      <c r="G148" s="81">
        <v>12</v>
      </c>
      <c r="H148" s="81">
        <v>231</v>
      </c>
      <c r="I148" s="81">
        <v>62</v>
      </c>
      <c r="J148" s="81">
        <v>738</v>
      </c>
      <c r="K148" s="81">
        <v>3</v>
      </c>
      <c r="L148" s="81">
        <v>37</v>
      </c>
      <c r="M148" s="81">
        <v>910</v>
      </c>
      <c r="N148" s="81">
        <v>890</v>
      </c>
    </row>
    <row r="149" spans="2:14" ht="13.05" customHeight="1" x14ac:dyDescent="0.25">
      <c r="B149" s="28" t="s">
        <v>336</v>
      </c>
      <c r="C149" s="82">
        <v>13291</v>
      </c>
      <c r="D149" s="81">
        <v>10041</v>
      </c>
      <c r="E149" s="81">
        <v>8091</v>
      </c>
      <c r="F149" s="81">
        <v>146</v>
      </c>
      <c r="G149" s="81">
        <v>43</v>
      </c>
      <c r="H149" s="81">
        <v>566</v>
      </c>
      <c r="I149" s="81">
        <v>114</v>
      </c>
      <c r="J149" s="81">
        <v>1028</v>
      </c>
      <c r="K149" s="81">
        <v>3</v>
      </c>
      <c r="L149" s="81">
        <v>50</v>
      </c>
      <c r="M149" s="81">
        <v>4374</v>
      </c>
      <c r="N149" s="81">
        <v>3730</v>
      </c>
    </row>
    <row r="150" spans="2:14" ht="13.05" customHeight="1" x14ac:dyDescent="0.25">
      <c r="B150" s="28" t="s">
        <v>337</v>
      </c>
      <c r="C150" s="82">
        <v>13293</v>
      </c>
      <c r="D150" s="81">
        <v>8137</v>
      </c>
      <c r="E150" s="81">
        <v>5454</v>
      </c>
      <c r="F150" s="81">
        <v>78</v>
      </c>
      <c r="G150" s="81">
        <v>37</v>
      </c>
      <c r="H150" s="81">
        <v>504</v>
      </c>
      <c r="I150" s="81">
        <v>191</v>
      </c>
      <c r="J150" s="81">
        <v>1780</v>
      </c>
      <c r="K150" s="81">
        <v>8</v>
      </c>
      <c r="L150" s="81">
        <v>83</v>
      </c>
      <c r="M150" s="81">
        <v>2702</v>
      </c>
      <c r="N150" s="81">
        <v>2905</v>
      </c>
    </row>
    <row r="151" spans="2:14" ht="13.05" customHeight="1" x14ac:dyDescent="0.25">
      <c r="B151" s="28" t="s">
        <v>338</v>
      </c>
      <c r="C151" s="82">
        <v>13295</v>
      </c>
      <c r="D151" s="81">
        <v>18843</v>
      </c>
      <c r="E151" s="81">
        <v>12612</v>
      </c>
      <c r="F151" s="81">
        <v>279</v>
      </c>
      <c r="G151" s="81">
        <v>100</v>
      </c>
      <c r="H151" s="81">
        <v>1460</v>
      </c>
      <c r="I151" s="81">
        <v>426</v>
      </c>
      <c r="J151" s="81">
        <v>3748</v>
      </c>
      <c r="K151" s="81">
        <v>16</v>
      </c>
      <c r="L151" s="81">
        <v>201</v>
      </c>
      <c r="M151" s="81">
        <v>6597</v>
      </c>
      <c r="N151" s="81">
        <v>6874</v>
      </c>
    </row>
    <row r="152" spans="2:14" ht="13.05" customHeight="1" x14ac:dyDescent="0.25">
      <c r="B152" s="28" t="s">
        <v>339</v>
      </c>
      <c r="C152" s="82">
        <v>13297</v>
      </c>
      <c r="D152" s="81">
        <v>21062</v>
      </c>
      <c r="E152" s="81">
        <v>15376</v>
      </c>
      <c r="F152" s="81">
        <v>312</v>
      </c>
      <c r="G152" s="81">
        <v>117</v>
      </c>
      <c r="H152" s="81">
        <v>1253</v>
      </c>
      <c r="I152" s="81">
        <v>509</v>
      </c>
      <c r="J152" s="81">
        <v>3230</v>
      </c>
      <c r="K152" s="81">
        <v>15</v>
      </c>
      <c r="L152" s="81">
        <v>251</v>
      </c>
      <c r="M152" s="81">
        <v>8051</v>
      </c>
      <c r="N152" s="81">
        <v>7646</v>
      </c>
    </row>
    <row r="153" spans="2:14" ht="13.05" customHeight="1" x14ac:dyDescent="0.25">
      <c r="B153" s="28" t="s">
        <v>340</v>
      </c>
      <c r="C153" s="82">
        <v>13299</v>
      </c>
      <c r="D153" s="81">
        <v>8608</v>
      </c>
      <c r="E153" s="81">
        <v>5419</v>
      </c>
      <c r="F153" s="81">
        <v>114</v>
      </c>
      <c r="G153" s="81">
        <v>38</v>
      </c>
      <c r="H153" s="81">
        <v>681</v>
      </c>
      <c r="I153" s="81">
        <v>248</v>
      </c>
      <c r="J153" s="81">
        <v>1991</v>
      </c>
      <c r="K153" s="81">
        <v>6</v>
      </c>
      <c r="L153" s="81">
        <v>110</v>
      </c>
      <c r="M153" s="81">
        <v>2685</v>
      </c>
      <c r="N153" s="81">
        <v>3149</v>
      </c>
    </row>
    <row r="154" spans="2:14" ht="13.05" customHeight="1" x14ac:dyDescent="0.25">
      <c r="B154" s="28" t="s">
        <v>341</v>
      </c>
      <c r="C154" s="82">
        <v>13301</v>
      </c>
      <c r="D154" s="81">
        <v>1612</v>
      </c>
      <c r="E154" s="81">
        <v>1088</v>
      </c>
      <c r="F154" s="81">
        <v>17</v>
      </c>
      <c r="G154" s="81">
        <v>9</v>
      </c>
      <c r="H154" s="81">
        <v>126</v>
      </c>
      <c r="I154" s="81">
        <v>37</v>
      </c>
      <c r="J154" s="81">
        <v>320</v>
      </c>
      <c r="K154" s="81">
        <v>2</v>
      </c>
      <c r="L154" s="81">
        <v>13</v>
      </c>
      <c r="M154" s="81">
        <v>559</v>
      </c>
      <c r="N154" s="81">
        <v>574</v>
      </c>
    </row>
    <row r="155" spans="2:14" ht="13.05" customHeight="1" x14ac:dyDescent="0.25">
      <c r="B155" s="28" t="s">
        <v>342</v>
      </c>
      <c r="C155" s="82">
        <v>13303</v>
      </c>
      <c r="D155" s="81">
        <v>5433</v>
      </c>
      <c r="E155" s="81">
        <v>3533</v>
      </c>
      <c r="F155" s="81">
        <v>75</v>
      </c>
      <c r="G155" s="81">
        <v>31</v>
      </c>
      <c r="H155" s="81">
        <v>447</v>
      </c>
      <c r="I155" s="81">
        <v>136</v>
      </c>
      <c r="J155" s="81">
        <v>1126</v>
      </c>
      <c r="K155" s="81">
        <v>7</v>
      </c>
      <c r="L155" s="81">
        <v>77</v>
      </c>
      <c r="M155" s="81">
        <v>1835</v>
      </c>
      <c r="N155" s="81">
        <v>1917</v>
      </c>
    </row>
    <row r="156" spans="2:14" ht="13.05" customHeight="1" x14ac:dyDescent="0.25">
      <c r="B156" s="28" t="s">
        <v>343</v>
      </c>
      <c r="C156" s="82">
        <v>13305</v>
      </c>
      <c r="D156" s="81">
        <v>7565</v>
      </c>
      <c r="E156" s="81">
        <v>5065</v>
      </c>
      <c r="F156" s="81">
        <v>133</v>
      </c>
      <c r="G156" s="81">
        <v>46</v>
      </c>
      <c r="H156" s="81">
        <v>644</v>
      </c>
      <c r="I156" s="81">
        <v>184</v>
      </c>
      <c r="J156" s="81">
        <v>1406</v>
      </c>
      <c r="K156" s="81">
        <v>10</v>
      </c>
      <c r="L156" s="81">
        <v>77</v>
      </c>
      <c r="M156" s="81">
        <v>2793</v>
      </c>
      <c r="N156" s="81">
        <v>2610</v>
      </c>
    </row>
    <row r="157" spans="2:14" ht="13.05" customHeight="1" x14ac:dyDescent="0.25">
      <c r="B157" s="28" t="s">
        <v>344</v>
      </c>
      <c r="C157" s="82">
        <v>13307</v>
      </c>
      <c r="D157" s="81">
        <v>619</v>
      </c>
      <c r="E157" s="81">
        <v>403</v>
      </c>
      <c r="F157" s="81">
        <v>13</v>
      </c>
      <c r="G157" s="81">
        <v>7</v>
      </c>
      <c r="H157" s="81">
        <v>41</v>
      </c>
      <c r="I157" s="81">
        <v>11</v>
      </c>
      <c r="J157" s="81">
        <v>139</v>
      </c>
      <c r="K157" s="81">
        <v>1</v>
      </c>
      <c r="L157" s="81">
        <v>4</v>
      </c>
      <c r="M157" s="81">
        <v>230</v>
      </c>
      <c r="N157" s="81">
        <v>191</v>
      </c>
    </row>
    <row r="158" spans="2:14" ht="13.05" customHeight="1" x14ac:dyDescent="0.25">
      <c r="B158" s="28" t="s">
        <v>345</v>
      </c>
      <c r="C158" s="82">
        <v>13309</v>
      </c>
      <c r="D158" s="81">
        <v>1261</v>
      </c>
      <c r="E158" s="81">
        <v>842</v>
      </c>
      <c r="F158" s="81">
        <v>16</v>
      </c>
      <c r="G158" s="81">
        <v>7</v>
      </c>
      <c r="H158" s="81">
        <v>79</v>
      </c>
      <c r="I158" s="81">
        <v>32</v>
      </c>
      <c r="J158" s="81">
        <v>265</v>
      </c>
      <c r="K158" s="81">
        <v>2</v>
      </c>
      <c r="L158" s="81">
        <v>18</v>
      </c>
      <c r="M158" s="81">
        <v>481</v>
      </c>
      <c r="N158" s="81">
        <v>409</v>
      </c>
    </row>
    <row r="159" spans="2:14" ht="13.05" customHeight="1" x14ac:dyDescent="0.25">
      <c r="B159" s="28" t="s">
        <v>346</v>
      </c>
      <c r="C159" s="82">
        <v>13311</v>
      </c>
      <c r="D159" s="81">
        <v>8773</v>
      </c>
      <c r="E159" s="81">
        <v>6731</v>
      </c>
      <c r="F159" s="81">
        <v>126</v>
      </c>
      <c r="G159" s="81">
        <v>37</v>
      </c>
      <c r="H159" s="81">
        <v>506</v>
      </c>
      <c r="I159" s="81">
        <v>165</v>
      </c>
      <c r="J159" s="81">
        <v>1142</v>
      </c>
      <c r="K159" s="81">
        <v>3</v>
      </c>
      <c r="L159" s="81">
        <v>64</v>
      </c>
      <c r="M159" s="81">
        <v>3552</v>
      </c>
      <c r="N159" s="81">
        <v>3205</v>
      </c>
    </row>
    <row r="160" spans="2:14" ht="13.05" customHeight="1" x14ac:dyDescent="0.25">
      <c r="B160" s="28" t="s">
        <v>347</v>
      </c>
      <c r="C160" s="82">
        <v>13313</v>
      </c>
      <c r="D160" s="81">
        <v>21931</v>
      </c>
      <c r="E160" s="81">
        <v>15457</v>
      </c>
      <c r="F160" s="81">
        <v>330</v>
      </c>
      <c r="G160" s="81">
        <v>136</v>
      </c>
      <c r="H160" s="81">
        <v>1277</v>
      </c>
      <c r="I160" s="81">
        <v>483</v>
      </c>
      <c r="J160" s="81">
        <v>4008</v>
      </c>
      <c r="K160" s="81">
        <v>11</v>
      </c>
      <c r="L160" s="81">
        <v>230</v>
      </c>
      <c r="M160" s="81">
        <v>8004</v>
      </c>
      <c r="N160" s="81">
        <v>7971</v>
      </c>
    </row>
    <row r="161" spans="1:14" ht="13.05" customHeight="1" x14ac:dyDescent="0.25">
      <c r="B161" s="28" t="s">
        <v>348</v>
      </c>
      <c r="C161" s="82">
        <v>13315</v>
      </c>
      <c r="D161" s="81">
        <v>1803</v>
      </c>
      <c r="E161" s="81">
        <v>1163</v>
      </c>
      <c r="F161" s="81">
        <v>25</v>
      </c>
      <c r="G161" s="81">
        <v>11</v>
      </c>
      <c r="H161" s="81">
        <v>144</v>
      </c>
      <c r="I161" s="81">
        <v>50</v>
      </c>
      <c r="J161" s="81">
        <v>390</v>
      </c>
      <c r="K161" s="81">
        <v>2</v>
      </c>
      <c r="L161" s="81">
        <v>19</v>
      </c>
      <c r="M161" s="81">
        <v>643</v>
      </c>
      <c r="N161" s="81">
        <v>600</v>
      </c>
    </row>
    <row r="162" spans="1:14" ht="13.05" customHeight="1" x14ac:dyDescent="0.25">
      <c r="B162" s="28" t="s">
        <v>349</v>
      </c>
      <c r="C162" s="82">
        <v>13317</v>
      </c>
      <c r="D162" s="81">
        <v>3271</v>
      </c>
      <c r="E162" s="81">
        <v>2304</v>
      </c>
      <c r="F162" s="81">
        <v>40</v>
      </c>
      <c r="G162" s="81">
        <v>22</v>
      </c>
      <c r="H162" s="81">
        <v>224</v>
      </c>
      <c r="I162" s="81">
        <v>85</v>
      </c>
      <c r="J162" s="81">
        <v>560</v>
      </c>
      <c r="K162" s="81">
        <v>2</v>
      </c>
      <c r="L162" s="81">
        <v>33</v>
      </c>
      <c r="M162" s="81">
        <v>1209</v>
      </c>
      <c r="N162" s="81">
        <v>1195</v>
      </c>
    </row>
    <row r="163" spans="1:14" ht="13.05" customHeight="1" x14ac:dyDescent="0.25">
      <c r="B163" s="28" t="s">
        <v>350</v>
      </c>
      <c r="C163" s="82">
        <v>13319</v>
      </c>
      <c r="D163" s="81">
        <v>3024</v>
      </c>
      <c r="E163" s="81">
        <v>1835</v>
      </c>
      <c r="F163" s="81">
        <v>32</v>
      </c>
      <c r="G163" s="81">
        <v>23</v>
      </c>
      <c r="H163" s="81">
        <v>229</v>
      </c>
      <c r="I163" s="81">
        <v>78</v>
      </c>
      <c r="J163" s="81">
        <v>782</v>
      </c>
      <c r="K163" s="81">
        <v>3</v>
      </c>
      <c r="L163" s="81">
        <v>42</v>
      </c>
      <c r="M163" s="81">
        <v>979</v>
      </c>
      <c r="N163" s="81">
        <v>980</v>
      </c>
    </row>
    <row r="164" spans="1:14" ht="13.05" customHeight="1" x14ac:dyDescent="0.25">
      <c r="B164" s="28" t="s">
        <v>351</v>
      </c>
      <c r="C164" s="82">
        <v>13321</v>
      </c>
      <c r="D164" s="81">
        <v>4879</v>
      </c>
      <c r="E164" s="81">
        <v>3340</v>
      </c>
      <c r="F164" s="81">
        <v>78</v>
      </c>
      <c r="G164" s="81">
        <v>31</v>
      </c>
      <c r="H164" s="81">
        <v>372</v>
      </c>
      <c r="I164" s="81">
        <v>131</v>
      </c>
      <c r="J164" s="81">
        <v>875</v>
      </c>
      <c r="K164" s="81">
        <v>6</v>
      </c>
      <c r="L164" s="81">
        <v>45</v>
      </c>
      <c r="M164" s="81">
        <v>1812</v>
      </c>
      <c r="N164" s="81">
        <v>1676</v>
      </c>
    </row>
    <row r="165" spans="1:14" x14ac:dyDescent="0.25">
      <c r="A165" s="22"/>
      <c r="B165" s="22"/>
      <c r="C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x14ac:dyDescent="0.25">
      <c r="A166" s="25"/>
      <c r="B166" s="25"/>
      <c r="C166" s="26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x14ac:dyDescent="0.25">
      <c r="A167" s="71" t="s">
        <v>366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</row>
    <row r="168" spans="1:14" x14ac:dyDescent="0.25">
      <c r="A168" s="71" t="s">
        <v>367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</row>
    <row r="169" spans="1:14" x14ac:dyDescent="0.25">
      <c r="A169" s="72" t="s">
        <v>356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1" spans="1:14" ht="73.05" customHeight="1" x14ac:dyDescent="0.25">
      <c r="A171" s="69" t="s">
        <v>564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</row>
  </sheetData>
  <sortState ref="B6:N164">
    <sortCondition ref="B6:B164"/>
  </sortState>
  <mergeCells count="13">
    <mergeCell ref="A171:N171"/>
    <mergeCell ref="A167:N167"/>
    <mergeCell ref="A168:N168"/>
    <mergeCell ref="A169:N169"/>
    <mergeCell ref="A1:N1"/>
    <mergeCell ref="A2:N2"/>
    <mergeCell ref="A3:B4"/>
    <mergeCell ref="C3:C4"/>
    <mergeCell ref="D3:D4"/>
    <mergeCell ref="E3:G3"/>
    <mergeCell ref="H3:I3"/>
    <mergeCell ref="J3:L3"/>
    <mergeCell ref="M3:N3"/>
  </mergeCells>
  <pageMargins left="0.63" right="0.62" top="0.62" bottom="0.6" header="0.42" footer="0.4"/>
  <pageSetup orientation="portrait" verticalDpi="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163" sqref="D163"/>
    </sheetView>
  </sheetViews>
  <sheetFormatPr defaultColWidth="11.19921875" defaultRowHeight="15.6" x14ac:dyDescent="0.3"/>
  <cols>
    <col min="1" max="1" width="28.796875" customWidth="1"/>
  </cols>
  <sheetData>
    <row r="1" spans="1:4" x14ac:dyDescent="0.3">
      <c r="A1" t="s">
        <v>372</v>
      </c>
      <c r="B1">
        <v>2015</v>
      </c>
      <c r="D1" t="s">
        <v>568</v>
      </c>
    </row>
    <row r="2" spans="1:4" x14ac:dyDescent="0.3">
      <c r="A2" t="s">
        <v>535</v>
      </c>
      <c r="B2" t="s">
        <v>536</v>
      </c>
      <c r="D2" t="s">
        <v>539</v>
      </c>
    </row>
    <row r="3" spans="1:4" x14ac:dyDescent="0.3">
      <c r="A3" t="s">
        <v>537</v>
      </c>
      <c r="B3" t="s">
        <v>538</v>
      </c>
    </row>
    <row r="4" spans="1:4" x14ac:dyDescent="0.3">
      <c r="D4" t="s">
        <v>566</v>
      </c>
    </row>
    <row r="5" spans="1:4" x14ac:dyDescent="0.3">
      <c r="A5" t="s">
        <v>373</v>
      </c>
      <c r="D5" t="s">
        <v>569</v>
      </c>
    </row>
    <row r="6" spans="1:4" x14ac:dyDescent="0.3">
      <c r="A6" t="s">
        <v>374</v>
      </c>
      <c r="B6" t="s">
        <v>182</v>
      </c>
    </row>
    <row r="7" spans="1:4" x14ac:dyDescent="0.3">
      <c r="A7" s="18" t="s">
        <v>375</v>
      </c>
      <c r="B7" s="90">
        <v>18454</v>
      </c>
    </row>
    <row r="8" spans="1:4" x14ac:dyDescent="0.3">
      <c r="A8" s="18" t="s">
        <v>376</v>
      </c>
      <c r="B8" s="90">
        <v>8398</v>
      </c>
      <c r="D8" t="s">
        <v>540</v>
      </c>
    </row>
    <row r="9" spans="1:4" x14ac:dyDescent="0.3">
      <c r="A9" s="18" t="s">
        <v>377</v>
      </c>
      <c r="B9" s="90">
        <v>11299</v>
      </c>
      <c r="D9" t="s">
        <v>541</v>
      </c>
    </row>
    <row r="10" spans="1:4" x14ac:dyDescent="0.3">
      <c r="A10" s="18" t="s">
        <v>378</v>
      </c>
      <c r="B10" s="90">
        <v>3180</v>
      </c>
      <c r="D10" t="s">
        <v>542</v>
      </c>
    </row>
    <row r="11" spans="1:4" x14ac:dyDescent="0.3">
      <c r="A11" s="18" t="s">
        <v>379</v>
      </c>
      <c r="B11" s="90">
        <v>45459</v>
      </c>
      <c r="D11" t="s">
        <v>543</v>
      </c>
    </row>
    <row r="12" spans="1:4" x14ac:dyDescent="0.3">
      <c r="A12" s="18" t="s">
        <v>380</v>
      </c>
      <c r="B12" s="90">
        <v>18495</v>
      </c>
      <c r="D12" t="s">
        <v>544</v>
      </c>
    </row>
    <row r="13" spans="1:4" x14ac:dyDescent="0.3">
      <c r="A13" s="18" t="s">
        <v>381</v>
      </c>
      <c r="B13" s="90">
        <v>75370</v>
      </c>
      <c r="D13" t="s">
        <v>545</v>
      </c>
    </row>
    <row r="14" spans="1:4" x14ac:dyDescent="0.3">
      <c r="A14" s="18" t="s">
        <v>382</v>
      </c>
      <c r="B14" s="90">
        <v>102747</v>
      </c>
      <c r="D14" s="89" t="s">
        <v>546</v>
      </c>
    </row>
    <row r="15" spans="1:4" x14ac:dyDescent="0.3">
      <c r="A15" s="18" t="s">
        <v>383</v>
      </c>
      <c r="B15" s="90">
        <v>17403</v>
      </c>
      <c r="D15" t="s">
        <v>547</v>
      </c>
    </row>
    <row r="16" spans="1:4" x14ac:dyDescent="0.3">
      <c r="A16" s="18" t="s">
        <v>384</v>
      </c>
      <c r="B16" s="90">
        <v>18963</v>
      </c>
      <c r="D16" t="s">
        <v>548</v>
      </c>
    </row>
    <row r="17" spans="1:4" x14ac:dyDescent="0.3">
      <c r="A17" s="18" t="s">
        <v>385</v>
      </c>
      <c r="B17" s="90">
        <v>153721</v>
      </c>
    </row>
    <row r="18" spans="1:4" x14ac:dyDescent="0.3">
      <c r="A18" s="18" t="s">
        <v>386</v>
      </c>
      <c r="B18" s="90">
        <v>12243</v>
      </c>
    </row>
    <row r="19" spans="1:4" x14ac:dyDescent="0.3">
      <c r="A19" s="18" t="s">
        <v>387</v>
      </c>
      <c r="B19" s="90">
        <v>18455</v>
      </c>
    </row>
    <row r="20" spans="1:4" x14ac:dyDescent="0.3">
      <c r="A20" s="18" t="s">
        <v>388</v>
      </c>
      <c r="B20" s="90">
        <v>15658</v>
      </c>
    </row>
    <row r="21" spans="1:4" x14ac:dyDescent="0.3">
      <c r="A21" s="18" t="s">
        <v>389</v>
      </c>
      <c r="B21" s="90">
        <v>35137</v>
      </c>
      <c r="D21" t="s">
        <v>549</v>
      </c>
    </row>
    <row r="22" spans="1:4" x14ac:dyDescent="0.3">
      <c r="A22" s="18" t="s">
        <v>390</v>
      </c>
      <c r="B22" s="90">
        <v>72651</v>
      </c>
      <c r="D22" t="s">
        <v>566</v>
      </c>
    </row>
    <row r="23" spans="1:4" x14ac:dyDescent="0.3">
      <c r="A23" s="18" t="s">
        <v>391</v>
      </c>
      <c r="B23" s="90">
        <v>22745</v>
      </c>
      <c r="D23" t="s">
        <v>550</v>
      </c>
    </row>
    <row r="24" spans="1:4" x14ac:dyDescent="0.3">
      <c r="A24" s="18" t="s">
        <v>392</v>
      </c>
      <c r="B24" s="90">
        <v>23593</v>
      </c>
      <c r="D24" t="s">
        <v>551</v>
      </c>
    </row>
    <row r="25" spans="1:4" x14ac:dyDescent="0.3">
      <c r="A25" s="18" t="s">
        <v>393</v>
      </c>
      <c r="B25" s="90">
        <v>6479</v>
      </c>
    </row>
    <row r="26" spans="1:4" x14ac:dyDescent="0.3">
      <c r="A26" s="18" t="s">
        <v>394</v>
      </c>
      <c r="B26" s="90">
        <v>52102</v>
      </c>
      <c r="D26" t="s">
        <v>567</v>
      </c>
    </row>
    <row r="27" spans="1:4" x14ac:dyDescent="0.3">
      <c r="A27" s="18" t="s">
        <v>395</v>
      </c>
      <c r="B27" s="90">
        <v>10886</v>
      </c>
    </row>
    <row r="28" spans="1:4" x14ac:dyDescent="0.3">
      <c r="A28" s="18" t="s">
        <v>396</v>
      </c>
      <c r="B28" s="90">
        <v>114545</v>
      </c>
    </row>
    <row r="29" spans="1:4" x14ac:dyDescent="0.3">
      <c r="A29" s="18" t="s">
        <v>397</v>
      </c>
      <c r="B29" s="90">
        <v>66050</v>
      </c>
    </row>
    <row r="30" spans="1:4" x14ac:dyDescent="0.3">
      <c r="A30" s="18" t="s">
        <v>398</v>
      </c>
      <c r="B30" s="90">
        <v>12965</v>
      </c>
    </row>
    <row r="31" spans="1:4" x14ac:dyDescent="0.3">
      <c r="A31" s="18" t="s">
        <v>399</v>
      </c>
      <c r="B31" s="90">
        <v>286956</v>
      </c>
    </row>
    <row r="32" spans="1:4" x14ac:dyDescent="0.3">
      <c r="A32" s="18" t="s">
        <v>400</v>
      </c>
      <c r="B32" s="90">
        <v>11368</v>
      </c>
    </row>
    <row r="33" spans="1:2" x14ac:dyDescent="0.3">
      <c r="A33" s="18" t="s">
        <v>401</v>
      </c>
      <c r="B33" s="90">
        <v>24922</v>
      </c>
    </row>
    <row r="34" spans="1:2" x14ac:dyDescent="0.3">
      <c r="A34" s="18" t="s">
        <v>402</v>
      </c>
      <c r="B34" s="90">
        <v>235900</v>
      </c>
    </row>
    <row r="35" spans="1:2" x14ac:dyDescent="0.3">
      <c r="A35" s="18" t="s">
        <v>403</v>
      </c>
      <c r="B35" s="90">
        <v>123912</v>
      </c>
    </row>
    <row r="36" spans="1:2" x14ac:dyDescent="0.3">
      <c r="A36" s="18" t="s">
        <v>404</v>
      </c>
      <c r="B36" s="90">
        <v>3141</v>
      </c>
    </row>
    <row r="37" spans="1:2" x14ac:dyDescent="0.3">
      <c r="A37" s="18" t="s">
        <v>405</v>
      </c>
      <c r="B37" s="90">
        <v>273955</v>
      </c>
    </row>
    <row r="38" spans="1:2" x14ac:dyDescent="0.3">
      <c r="A38" s="18" t="s">
        <v>406</v>
      </c>
      <c r="B38" s="90">
        <v>6893</v>
      </c>
    </row>
    <row r="39" spans="1:2" x14ac:dyDescent="0.3">
      <c r="A39" s="18" t="s">
        <v>407</v>
      </c>
      <c r="B39" s="90">
        <v>741334</v>
      </c>
    </row>
    <row r="40" spans="1:2" x14ac:dyDescent="0.3">
      <c r="A40" s="18" t="s">
        <v>408</v>
      </c>
      <c r="B40" s="90">
        <v>43108</v>
      </c>
    </row>
    <row r="41" spans="1:2" x14ac:dyDescent="0.3">
      <c r="A41" s="18" t="s">
        <v>409</v>
      </c>
      <c r="B41" s="90">
        <v>45844</v>
      </c>
    </row>
    <row r="42" spans="1:2" x14ac:dyDescent="0.3">
      <c r="A42" s="18" t="s">
        <v>410</v>
      </c>
      <c r="B42" s="90">
        <v>144052</v>
      </c>
    </row>
    <row r="43" spans="1:2" x14ac:dyDescent="0.3">
      <c r="A43" s="18" t="s">
        <v>411</v>
      </c>
      <c r="B43" s="90">
        <v>17124</v>
      </c>
    </row>
    <row r="44" spans="1:2" x14ac:dyDescent="0.3">
      <c r="A44" s="18" t="s">
        <v>412</v>
      </c>
      <c r="B44" s="90">
        <v>138427</v>
      </c>
    </row>
    <row r="45" spans="1:2" x14ac:dyDescent="0.3">
      <c r="A45" s="18" t="s">
        <v>413</v>
      </c>
      <c r="B45" s="90">
        <v>12388</v>
      </c>
    </row>
    <row r="46" spans="1:2" x14ac:dyDescent="0.3">
      <c r="A46" s="18" t="s">
        <v>414</v>
      </c>
      <c r="B46" s="90">
        <v>22881</v>
      </c>
    </row>
    <row r="47" spans="1:2" x14ac:dyDescent="0.3">
      <c r="A47" s="18" t="s">
        <v>415</v>
      </c>
      <c r="B47" s="90">
        <v>16264</v>
      </c>
    </row>
    <row r="48" spans="1:2" x14ac:dyDescent="0.3">
      <c r="A48" s="18" t="s">
        <v>416</v>
      </c>
      <c r="B48" s="90">
        <v>23312</v>
      </c>
    </row>
    <row r="49" spans="1:2" x14ac:dyDescent="0.3">
      <c r="A49" s="18" t="s">
        <v>417</v>
      </c>
      <c r="B49" s="90">
        <v>27174</v>
      </c>
    </row>
    <row r="50" spans="1:2" x14ac:dyDescent="0.3">
      <c r="A50" s="18" t="s">
        <v>418</v>
      </c>
      <c r="B50" s="90">
        <v>734871</v>
      </c>
    </row>
    <row r="51" spans="1:2" x14ac:dyDescent="0.3">
      <c r="A51" s="18" t="s">
        <v>419</v>
      </c>
      <c r="B51" s="90">
        <v>20882</v>
      </c>
    </row>
    <row r="52" spans="1:2" x14ac:dyDescent="0.3">
      <c r="A52" s="18" t="s">
        <v>420</v>
      </c>
      <c r="B52" s="90">
        <v>14035</v>
      </c>
    </row>
    <row r="53" spans="1:2" x14ac:dyDescent="0.3">
      <c r="A53" s="18" t="s">
        <v>421</v>
      </c>
      <c r="B53" s="90">
        <v>91332</v>
      </c>
    </row>
    <row r="54" spans="1:2" x14ac:dyDescent="0.3">
      <c r="A54" s="18" t="s">
        <v>422</v>
      </c>
      <c r="B54" s="90">
        <v>140733</v>
      </c>
    </row>
    <row r="55" spans="1:2" x14ac:dyDescent="0.3">
      <c r="A55" s="18" t="s">
        <v>423</v>
      </c>
      <c r="B55" s="90">
        <v>10575</v>
      </c>
    </row>
    <row r="56" spans="1:2" x14ac:dyDescent="0.3">
      <c r="A56" s="18" t="s">
        <v>424</v>
      </c>
      <c r="B56" s="90">
        <v>4040</v>
      </c>
    </row>
    <row r="57" spans="1:2" x14ac:dyDescent="0.3">
      <c r="A57" s="18" t="s">
        <v>425</v>
      </c>
      <c r="B57" s="90">
        <v>57106</v>
      </c>
    </row>
    <row r="58" spans="1:2" x14ac:dyDescent="0.3">
      <c r="A58" s="18" t="s">
        <v>426</v>
      </c>
      <c r="B58" s="90">
        <v>19364</v>
      </c>
    </row>
    <row r="59" spans="1:2" x14ac:dyDescent="0.3">
      <c r="A59" s="18" t="s">
        <v>427</v>
      </c>
      <c r="B59" s="90">
        <v>22708</v>
      </c>
    </row>
    <row r="60" spans="1:2" x14ac:dyDescent="0.3">
      <c r="A60" s="18" t="s">
        <v>428</v>
      </c>
      <c r="B60" s="90">
        <v>10787</v>
      </c>
    </row>
    <row r="61" spans="1:2" x14ac:dyDescent="0.3">
      <c r="A61" s="18" t="s">
        <v>429</v>
      </c>
      <c r="B61" s="90">
        <v>24303</v>
      </c>
    </row>
    <row r="62" spans="1:2" x14ac:dyDescent="0.3">
      <c r="A62" s="18" t="s">
        <v>430</v>
      </c>
      <c r="B62" s="90">
        <v>110714</v>
      </c>
    </row>
    <row r="63" spans="1:2" x14ac:dyDescent="0.3">
      <c r="A63" s="18" t="s">
        <v>431</v>
      </c>
      <c r="B63" s="90">
        <v>96504</v>
      </c>
    </row>
    <row r="64" spans="1:2" x14ac:dyDescent="0.3">
      <c r="A64" s="18" t="s">
        <v>432</v>
      </c>
      <c r="B64" s="90">
        <v>212438</v>
      </c>
    </row>
    <row r="65" spans="1:2" x14ac:dyDescent="0.3">
      <c r="A65" s="18" t="s">
        <v>433</v>
      </c>
      <c r="B65" s="90">
        <v>22311</v>
      </c>
    </row>
    <row r="66" spans="1:2" x14ac:dyDescent="0.3">
      <c r="A66" s="18" t="s">
        <v>434</v>
      </c>
      <c r="B66" s="90">
        <v>1010562</v>
      </c>
    </row>
    <row r="67" spans="1:2" x14ac:dyDescent="0.3">
      <c r="A67" s="18" t="s">
        <v>435</v>
      </c>
      <c r="B67" s="90">
        <v>29400</v>
      </c>
    </row>
    <row r="68" spans="1:2" x14ac:dyDescent="0.3">
      <c r="A68" s="18" t="s">
        <v>436</v>
      </c>
      <c r="B68" s="90">
        <v>3065</v>
      </c>
    </row>
    <row r="69" spans="1:2" x14ac:dyDescent="0.3">
      <c r="A69" s="18" t="s">
        <v>437</v>
      </c>
      <c r="B69" s="90">
        <v>83579</v>
      </c>
    </row>
    <row r="70" spans="1:2" x14ac:dyDescent="0.3">
      <c r="A70" s="18" t="s">
        <v>438</v>
      </c>
      <c r="B70" s="90">
        <v>56574</v>
      </c>
    </row>
    <row r="71" spans="1:2" x14ac:dyDescent="0.3">
      <c r="A71" s="18" t="s">
        <v>439</v>
      </c>
      <c r="B71" s="90">
        <v>25205</v>
      </c>
    </row>
    <row r="72" spans="1:2" x14ac:dyDescent="0.3">
      <c r="A72" s="18" t="s">
        <v>440</v>
      </c>
      <c r="B72" s="90">
        <v>16710</v>
      </c>
    </row>
    <row r="73" spans="1:2" x14ac:dyDescent="0.3">
      <c r="A73" s="18" t="s">
        <v>441</v>
      </c>
      <c r="B73" s="90">
        <v>895823</v>
      </c>
    </row>
    <row r="74" spans="1:2" x14ac:dyDescent="0.3">
      <c r="A74" s="18" t="s">
        <v>442</v>
      </c>
      <c r="B74" s="90">
        <v>43996</v>
      </c>
    </row>
    <row r="75" spans="1:2" x14ac:dyDescent="0.3">
      <c r="A75" s="18" t="s">
        <v>443</v>
      </c>
      <c r="B75" s="90">
        <v>193535</v>
      </c>
    </row>
    <row r="76" spans="1:2" x14ac:dyDescent="0.3">
      <c r="A76" s="18" t="s">
        <v>444</v>
      </c>
      <c r="B76" s="90">
        <v>8551</v>
      </c>
    </row>
    <row r="77" spans="1:2" x14ac:dyDescent="0.3">
      <c r="A77" s="18" t="s">
        <v>445</v>
      </c>
      <c r="B77" s="90">
        <v>28854</v>
      </c>
    </row>
    <row r="78" spans="1:2" x14ac:dyDescent="0.3">
      <c r="A78" s="18" t="s">
        <v>446</v>
      </c>
      <c r="B78" s="90">
        <v>33381</v>
      </c>
    </row>
    <row r="79" spans="1:2" x14ac:dyDescent="0.3">
      <c r="A79" s="18" t="s">
        <v>447</v>
      </c>
      <c r="B79" s="90">
        <v>25534</v>
      </c>
    </row>
    <row r="80" spans="1:2" x14ac:dyDescent="0.3">
      <c r="A80" s="18" t="s">
        <v>448</v>
      </c>
      <c r="B80" s="90">
        <v>11539</v>
      </c>
    </row>
    <row r="81" spans="1:2" x14ac:dyDescent="0.3">
      <c r="A81" s="18" t="s">
        <v>449</v>
      </c>
      <c r="B81" s="90">
        <v>217739</v>
      </c>
    </row>
    <row r="82" spans="1:2" x14ac:dyDescent="0.3">
      <c r="A82" s="18" t="s">
        <v>450</v>
      </c>
      <c r="B82" s="90">
        <v>150033</v>
      </c>
    </row>
    <row r="83" spans="1:2" x14ac:dyDescent="0.3">
      <c r="A83" s="18" t="s">
        <v>451</v>
      </c>
      <c r="B83" s="90">
        <v>9245</v>
      </c>
    </row>
    <row r="84" spans="1:2" x14ac:dyDescent="0.3">
      <c r="A84" s="18" t="s">
        <v>452</v>
      </c>
      <c r="B84" s="90">
        <v>63360</v>
      </c>
    </row>
    <row r="85" spans="1:2" x14ac:dyDescent="0.3">
      <c r="A85" s="18" t="s">
        <v>453</v>
      </c>
      <c r="B85" s="90">
        <v>13635</v>
      </c>
    </row>
    <row r="86" spans="1:2" x14ac:dyDescent="0.3">
      <c r="A86" s="18" t="s">
        <v>454</v>
      </c>
      <c r="B86" s="90">
        <v>14920</v>
      </c>
    </row>
    <row r="87" spans="1:2" x14ac:dyDescent="0.3">
      <c r="A87" s="18" t="s">
        <v>455</v>
      </c>
      <c r="B87" s="90">
        <v>16106</v>
      </c>
    </row>
    <row r="88" spans="1:2" x14ac:dyDescent="0.3">
      <c r="A88" s="18" t="s">
        <v>456</v>
      </c>
      <c r="B88" s="90">
        <v>8957</v>
      </c>
    </row>
    <row r="89" spans="1:2" x14ac:dyDescent="0.3">
      <c r="A89" s="18" t="s">
        <v>457</v>
      </c>
      <c r="B89" s="90">
        <v>9656</v>
      </c>
    </row>
    <row r="90" spans="1:2" x14ac:dyDescent="0.3">
      <c r="A90" s="18" t="s">
        <v>458</v>
      </c>
      <c r="B90" s="90">
        <v>28494</v>
      </c>
    </row>
    <row r="91" spans="1:2" x14ac:dyDescent="0.3">
      <c r="A91" s="18" t="s">
        <v>459</v>
      </c>
      <c r="B91" s="90">
        <v>18201</v>
      </c>
    </row>
    <row r="92" spans="1:2" x14ac:dyDescent="0.3">
      <c r="A92" s="18" t="s">
        <v>460</v>
      </c>
      <c r="B92" s="90">
        <v>10312</v>
      </c>
    </row>
    <row r="93" spans="1:2" x14ac:dyDescent="0.3">
      <c r="A93" s="18" t="s">
        <v>461</v>
      </c>
      <c r="B93" s="90">
        <v>47731</v>
      </c>
    </row>
    <row r="94" spans="1:2" x14ac:dyDescent="0.3">
      <c r="A94" s="18" t="s">
        <v>462</v>
      </c>
      <c r="B94" s="90">
        <v>29202</v>
      </c>
    </row>
    <row r="95" spans="1:2" x14ac:dyDescent="0.3">
      <c r="A95" s="18" t="s">
        <v>463</v>
      </c>
      <c r="B95" s="90">
        <v>62467</v>
      </c>
    </row>
    <row r="96" spans="1:2" x14ac:dyDescent="0.3">
      <c r="A96" s="18" t="s">
        <v>464</v>
      </c>
      <c r="B96" s="90">
        <v>7673</v>
      </c>
    </row>
    <row r="97" spans="1:2" x14ac:dyDescent="0.3">
      <c r="A97" s="18" t="s">
        <v>465</v>
      </c>
      <c r="B97" s="90">
        <v>17731</v>
      </c>
    </row>
    <row r="98" spans="1:2" x14ac:dyDescent="0.3">
      <c r="A98" s="18" t="s">
        <v>466</v>
      </c>
      <c r="B98" s="90">
        <v>112865</v>
      </c>
    </row>
    <row r="99" spans="1:2" x14ac:dyDescent="0.3">
      <c r="A99" s="18" t="s">
        <v>467</v>
      </c>
      <c r="B99" s="90">
        <v>31408</v>
      </c>
    </row>
    <row r="100" spans="1:2" x14ac:dyDescent="0.3">
      <c r="A100" s="18" t="s">
        <v>468</v>
      </c>
      <c r="B100" s="90">
        <v>13632</v>
      </c>
    </row>
    <row r="101" spans="1:2" x14ac:dyDescent="0.3">
      <c r="A101" s="18" t="s">
        <v>469</v>
      </c>
      <c r="B101" s="90">
        <v>28441</v>
      </c>
    </row>
    <row r="102" spans="1:2" x14ac:dyDescent="0.3">
      <c r="A102" s="18" t="s">
        <v>470</v>
      </c>
      <c r="B102" s="90">
        <v>8761</v>
      </c>
    </row>
    <row r="103" spans="1:2" x14ac:dyDescent="0.3">
      <c r="A103" s="18" t="s">
        <v>471</v>
      </c>
      <c r="B103" s="90">
        <v>21540</v>
      </c>
    </row>
    <row r="104" spans="1:2" x14ac:dyDescent="0.3">
      <c r="A104" s="18" t="s">
        <v>472</v>
      </c>
      <c r="B104" s="90">
        <v>13969</v>
      </c>
    </row>
    <row r="105" spans="1:2" x14ac:dyDescent="0.3">
      <c r="A105" s="18" t="s">
        <v>473</v>
      </c>
      <c r="B105" s="90">
        <v>21190</v>
      </c>
    </row>
    <row r="106" spans="1:2" x14ac:dyDescent="0.3">
      <c r="A106" s="18" t="s">
        <v>474</v>
      </c>
      <c r="B106" s="90">
        <v>5854</v>
      </c>
    </row>
    <row r="107" spans="1:2" x14ac:dyDescent="0.3">
      <c r="A107" s="18" t="s">
        <v>475</v>
      </c>
      <c r="B107" s="90">
        <v>22574</v>
      </c>
    </row>
    <row r="108" spans="1:2" x14ac:dyDescent="0.3">
      <c r="A108" s="18" t="s">
        <v>476</v>
      </c>
      <c r="B108" s="90">
        <v>27103</v>
      </c>
    </row>
    <row r="109" spans="1:2" x14ac:dyDescent="0.3">
      <c r="A109" s="18" t="s">
        <v>477</v>
      </c>
      <c r="B109" s="90">
        <v>8951</v>
      </c>
    </row>
    <row r="110" spans="1:2" x14ac:dyDescent="0.3">
      <c r="A110" s="18" t="s">
        <v>478</v>
      </c>
      <c r="B110" s="90">
        <v>18046</v>
      </c>
    </row>
    <row r="111" spans="1:2" x14ac:dyDescent="0.3">
      <c r="A111" s="18" t="s">
        <v>479</v>
      </c>
      <c r="B111" s="90">
        <v>39565</v>
      </c>
    </row>
    <row r="112" spans="1:2" x14ac:dyDescent="0.3">
      <c r="A112" s="18" t="s">
        <v>480</v>
      </c>
      <c r="B112" s="90">
        <v>200579</v>
      </c>
    </row>
    <row r="113" spans="1:2" x14ac:dyDescent="0.3">
      <c r="A113" s="18" t="s">
        <v>481</v>
      </c>
      <c r="B113" s="90">
        <v>105473</v>
      </c>
    </row>
    <row r="114" spans="1:2" x14ac:dyDescent="0.3">
      <c r="A114" s="18" t="s">
        <v>482</v>
      </c>
      <c r="B114" s="90">
        <v>35965</v>
      </c>
    </row>
    <row r="115" spans="1:2" x14ac:dyDescent="0.3">
      <c r="A115" s="18" t="s">
        <v>483</v>
      </c>
      <c r="B115" s="90">
        <v>14871</v>
      </c>
    </row>
    <row r="116" spans="1:2" x14ac:dyDescent="0.3">
      <c r="A116" s="18" t="s">
        <v>484</v>
      </c>
      <c r="B116" s="90">
        <v>152238</v>
      </c>
    </row>
    <row r="117" spans="1:2" x14ac:dyDescent="0.3">
      <c r="A117" s="18" t="s">
        <v>485</v>
      </c>
      <c r="B117" s="90">
        <v>26720</v>
      </c>
    </row>
    <row r="118" spans="1:2" x14ac:dyDescent="0.3">
      <c r="A118" s="18" t="s">
        <v>486</v>
      </c>
      <c r="B118" s="90">
        <v>30309</v>
      </c>
    </row>
    <row r="119" spans="1:2" x14ac:dyDescent="0.3">
      <c r="A119" s="18" t="s">
        <v>487</v>
      </c>
      <c r="B119" s="90">
        <v>19103</v>
      </c>
    </row>
    <row r="120" spans="1:2" x14ac:dyDescent="0.3">
      <c r="A120" s="18" t="s">
        <v>488</v>
      </c>
      <c r="B120" s="90">
        <v>17941</v>
      </c>
    </row>
    <row r="121" spans="1:2" x14ac:dyDescent="0.3">
      <c r="A121" s="18" t="s">
        <v>489</v>
      </c>
      <c r="B121" s="90">
        <v>41524</v>
      </c>
    </row>
    <row r="122" spans="1:2" x14ac:dyDescent="0.3">
      <c r="A122" s="18" t="s">
        <v>490</v>
      </c>
      <c r="B122" s="90">
        <v>11396</v>
      </c>
    </row>
    <row r="123" spans="1:2" x14ac:dyDescent="0.3">
      <c r="A123" s="18" t="s">
        <v>491</v>
      </c>
      <c r="B123" s="90">
        <v>21353</v>
      </c>
    </row>
    <row r="124" spans="1:2" x14ac:dyDescent="0.3">
      <c r="A124" s="18" t="s">
        <v>492</v>
      </c>
      <c r="B124" s="90">
        <v>2302</v>
      </c>
    </row>
    <row r="125" spans="1:2" x14ac:dyDescent="0.3">
      <c r="A125" s="18" t="s">
        <v>493</v>
      </c>
      <c r="B125" s="90">
        <v>16281</v>
      </c>
    </row>
    <row r="126" spans="1:2" x14ac:dyDescent="0.3">
      <c r="A126" s="18" t="s">
        <v>494</v>
      </c>
      <c r="B126" s="90">
        <v>7193</v>
      </c>
    </row>
    <row r="127" spans="1:2" x14ac:dyDescent="0.3">
      <c r="A127" s="18" t="s">
        <v>495</v>
      </c>
      <c r="B127" s="90">
        <v>201793</v>
      </c>
    </row>
    <row r="128" spans="1:2" x14ac:dyDescent="0.3">
      <c r="A128" s="18" t="s">
        <v>496</v>
      </c>
      <c r="B128" s="90">
        <v>88856</v>
      </c>
    </row>
    <row r="129" spans="1:2" x14ac:dyDescent="0.3">
      <c r="A129" s="18" t="s">
        <v>497</v>
      </c>
      <c r="B129" s="90">
        <v>5168</v>
      </c>
    </row>
    <row r="130" spans="1:2" x14ac:dyDescent="0.3">
      <c r="A130" s="18" t="s">
        <v>498</v>
      </c>
      <c r="B130" s="90">
        <v>14162</v>
      </c>
    </row>
    <row r="131" spans="1:2" x14ac:dyDescent="0.3">
      <c r="A131" s="18" t="s">
        <v>499</v>
      </c>
      <c r="B131" s="90">
        <v>8647</v>
      </c>
    </row>
    <row r="132" spans="1:2" x14ac:dyDescent="0.3">
      <c r="A132" s="18" t="s">
        <v>500</v>
      </c>
      <c r="B132" s="90">
        <v>64051</v>
      </c>
    </row>
    <row r="133" spans="1:2" x14ac:dyDescent="0.3">
      <c r="A133" s="18" t="s">
        <v>501</v>
      </c>
      <c r="B133" s="90">
        <v>25586</v>
      </c>
    </row>
    <row r="134" spans="1:2" x14ac:dyDescent="0.3">
      <c r="A134" s="18" t="s">
        <v>502</v>
      </c>
      <c r="B134" s="90">
        <v>5851</v>
      </c>
    </row>
    <row r="135" spans="1:2" x14ac:dyDescent="0.3">
      <c r="A135" s="18" t="s">
        <v>503</v>
      </c>
      <c r="B135" s="90">
        <v>30779</v>
      </c>
    </row>
    <row r="136" spans="1:2" x14ac:dyDescent="0.3">
      <c r="A136" s="18" t="s">
        <v>504</v>
      </c>
      <c r="B136" s="90">
        <v>6337</v>
      </c>
    </row>
    <row r="137" spans="1:2" x14ac:dyDescent="0.3">
      <c r="A137" s="18" t="s">
        <v>505</v>
      </c>
      <c r="B137" s="90">
        <v>1639</v>
      </c>
    </row>
    <row r="138" spans="1:2" x14ac:dyDescent="0.3">
      <c r="A138" s="18" t="s">
        <v>506</v>
      </c>
      <c r="B138" s="90">
        <v>25229</v>
      </c>
    </row>
    <row r="139" spans="1:2" x14ac:dyDescent="0.3">
      <c r="A139" s="18" t="s">
        <v>507</v>
      </c>
      <c r="B139" s="90">
        <v>8330</v>
      </c>
    </row>
    <row r="140" spans="1:2" x14ac:dyDescent="0.3">
      <c r="A140" s="18" t="s">
        <v>508</v>
      </c>
      <c r="B140" s="90">
        <v>16400</v>
      </c>
    </row>
    <row r="141" spans="1:2" x14ac:dyDescent="0.3">
      <c r="A141" s="18" t="s">
        <v>509</v>
      </c>
      <c r="B141" s="90">
        <v>9113</v>
      </c>
    </row>
    <row r="142" spans="1:2" x14ac:dyDescent="0.3">
      <c r="A142" s="18" t="s">
        <v>510</v>
      </c>
      <c r="B142" s="90">
        <v>45063</v>
      </c>
    </row>
    <row r="143" spans="1:2" x14ac:dyDescent="0.3">
      <c r="A143" s="18" t="s">
        <v>511</v>
      </c>
      <c r="B143" s="90">
        <v>40764</v>
      </c>
    </row>
    <row r="144" spans="1:2" x14ac:dyDescent="0.3">
      <c r="A144" s="18" t="s">
        <v>512</v>
      </c>
      <c r="B144" s="90">
        <v>27241</v>
      </c>
    </row>
    <row r="145" spans="1:2" x14ac:dyDescent="0.3">
      <c r="A145" s="18" t="s">
        <v>513</v>
      </c>
      <c r="B145" s="90">
        <v>11182</v>
      </c>
    </row>
    <row r="146" spans="1:2" x14ac:dyDescent="0.3">
      <c r="A146" s="18" t="s">
        <v>514</v>
      </c>
      <c r="B146" s="90">
        <v>6785</v>
      </c>
    </row>
    <row r="147" spans="1:2" x14ac:dyDescent="0.3">
      <c r="A147" s="18" t="s">
        <v>515</v>
      </c>
      <c r="B147" s="90">
        <v>69763</v>
      </c>
    </row>
    <row r="148" spans="1:2" x14ac:dyDescent="0.3">
      <c r="A148" s="18" t="s">
        <v>516</v>
      </c>
      <c r="B148" s="90">
        <v>8214</v>
      </c>
    </row>
    <row r="149" spans="1:2" x14ac:dyDescent="0.3">
      <c r="A149" s="18" t="s">
        <v>517</v>
      </c>
      <c r="B149" s="90">
        <v>8390</v>
      </c>
    </row>
    <row r="150" spans="1:2" x14ac:dyDescent="0.3">
      <c r="A150" s="18" t="s">
        <v>518</v>
      </c>
      <c r="B150" s="90">
        <v>22267</v>
      </c>
    </row>
    <row r="151" spans="1:2" x14ac:dyDescent="0.3">
      <c r="A151" s="18" t="s">
        <v>519</v>
      </c>
      <c r="B151" s="90">
        <v>26368</v>
      </c>
    </row>
    <row r="152" spans="1:2" x14ac:dyDescent="0.3">
      <c r="A152" s="18" t="s">
        <v>520</v>
      </c>
      <c r="B152" s="90">
        <v>68066</v>
      </c>
    </row>
    <row r="153" spans="1:2" x14ac:dyDescent="0.3">
      <c r="A153" s="18" t="s">
        <v>521</v>
      </c>
      <c r="B153" s="90">
        <v>88399</v>
      </c>
    </row>
    <row r="154" spans="1:2" x14ac:dyDescent="0.3">
      <c r="A154" s="18" t="s">
        <v>522</v>
      </c>
      <c r="B154" s="90">
        <v>35370</v>
      </c>
    </row>
    <row r="155" spans="1:2" x14ac:dyDescent="0.3">
      <c r="A155" s="18" t="s">
        <v>523</v>
      </c>
      <c r="B155" s="90">
        <v>5460</v>
      </c>
    </row>
    <row r="156" spans="1:2" x14ac:dyDescent="0.3">
      <c r="A156" s="18" t="s">
        <v>524</v>
      </c>
      <c r="B156" s="90">
        <v>20816</v>
      </c>
    </row>
    <row r="157" spans="1:2" x14ac:dyDescent="0.3">
      <c r="A157" s="18" t="s">
        <v>525</v>
      </c>
      <c r="B157" s="90">
        <v>29534</v>
      </c>
    </row>
    <row r="158" spans="1:2" x14ac:dyDescent="0.3">
      <c r="A158" s="18" t="s">
        <v>526</v>
      </c>
      <c r="B158" s="90">
        <v>2648</v>
      </c>
    </row>
    <row r="159" spans="1:2" x14ac:dyDescent="0.3">
      <c r="A159" s="18" t="s">
        <v>527</v>
      </c>
      <c r="B159" s="90">
        <v>7903</v>
      </c>
    </row>
    <row r="160" spans="1:2" x14ac:dyDescent="0.3">
      <c r="A160" s="18" t="s">
        <v>528</v>
      </c>
      <c r="B160" s="90">
        <v>28319</v>
      </c>
    </row>
    <row r="161" spans="1:2" x14ac:dyDescent="0.3">
      <c r="A161" s="18" t="s">
        <v>529</v>
      </c>
      <c r="B161" s="90">
        <v>104216</v>
      </c>
    </row>
    <row r="162" spans="1:2" x14ac:dyDescent="0.3">
      <c r="A162" s="18" t="s">
        <v>530</v>
      </c>
      <c r="B162" s="90">
        <v>8857</v>
      </c>
    </row>
    <row r="163" spans="1:2" x14ac:dyDescent="0.3">
      <c r="A163" s="18" t="s">
        <v>531</v>
      </c>
      <c r="B163" s="90">
        <v>9867</v>
      </c>
    </row>
    <row r="164" spans="1:2" x14ac:dyDescent="0.3">
      <c r="A164" s="18" t="s">
        <v>532</v>
      </c>
      <c r="B164" s="90">
        <v>9155</v>
      </c>
    </row>
    <row r="165" spans="1:2" x14ac:dyDescent="0.3">
      <c r="A165" s="18" t="s">
        <v>533</v>
      </c>
      <c r="B165" s="90">
        <v>20699</v>
      </c>
    </row>
    <row r="166" spans="1:2" x14ac:dyDescent="0.3">
      <c r="A166" s="18" t="s">
        <v>534</v>
      </c>
      <c r="B166" s="90">
        <f>SUM(B7:B165)</f>
        <v>10214860</v>
      </c>
    </row>
  </sheetData>
  <hyperlinks>
    <hyperlink ref="D14" r:id="rId1"/>
  </hyperlinks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defaultColWidth="11.19921875" defaultRowHeight="15.6" x14ac:dyDescent="0.3"/>
  <cols>
    <col min="1" max="1" width="151.5" customWidth="1"/>
  </cols>
  <sheetData>
    <row r="1" spans="1:1" x14ac:dyDescent="0.3">
      <c r="A1" t="s">
        <v>557</v>
      </c>
    </row>
    <row r="2" spans="1:1" x14ac:dyDescent="0.3">
      <c r="A2" t="s">
        <v>559</v>
      </c>
    </row>
    <row r="3" spans="1:1" x14ac:dyDescent="0.3">
      <c r="A3" t="s">
        <v>558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ssi_oasdi</vt:lpstr>
      <vt:lpstr>page_draft</vt:lpstr>
      <vt:lpstr>Table 3 SSI</vt:lpstr>
      <vt:lpstr>Table 4 OASDI</vt:lpstr>
      <vt:lpstr>Table 5 OASDI</vt:lpstr>
      <vt:lpstr>pop_estimate_2013</vt:lpstr>
      <vt:lpstr>sources_notes</vt:lpstr>
      <vt:lpstr>'Table 3 SSI'!Print_Titles</vt:lpstr>
      <vt:lpstr>'Table 4 OASDI'!Print_Titles</vt:lpstr>
      <vt:lpstr>'Table 5 OASDI'!Print_Titles</vt:lpstr>
    </vt:vector>
  </TitlesOfParts>
  <Company>Fanning Institute, University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Coyne</dc:creator>
  <cp:lastModifiedBy>user</cp:lastModifiedBy>
  <dcterms:created xsi:type="dcterms:W3CDTF">2014-11-26T14:50:02Z</dcterms:created>
  <dcterms:modified xsi:type="dcterms:W3CDTF">2016-11-14T13:27:26Z</dcterms:modified>
</cp:coreProperties>
</file>