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hlynde\Documents\County Guide - 2017\Work Files\"/>
    </mc:Choice>
  </mc:AlternateContent>
  <bookViews>
    <workbookView xWindow="0" yWindow="0" windowWidth="35415" windowHeight="19380" tabRatio="857" firstSheet="5" activeTab="11"/>
  </bookViews>
  <sheets>
    <sheet name="voting" sheetId="14" r:id="rId1"/>
    <sheet name="page_draft" sheetId="1" r:id="rId2"/>
    <sheet name="2016_pres_election" sheetId="16" r:id="rId3"/>
    <sheet name="11-1-16 registered voters" sheetId="17" r:id="rId4"/>
    <sheet name="2016 voter turnout" sheetId="18" r:id="rId5"/>
    <sheet name="2012_pres_election" sheetId="5" r:id="rId6"/>
    <sheet name="2012 Registered Voters" sheetId="4" r:id="rId7"/>
    <sheet name="11-1-12 voter reg work" sheetId="6" r:id="rId8"/>
    <sheet name="2014_vote_turnout_demographic" sheetId="9" r:id="rId9"/>
    <sheet name="2014 Registered Voters" sheetId="10" r:id="rId10"/>
    <sheet name="2014_gov_election" sheetId="13" r:id="rId11"/>
    <sheet name="sources_notes" sheetId="12" r:id="rId1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9" i="1"/>
  <c r="AQ165" i="18"/>
  <c r="AP165" i="18"/>
  <c r="AR165" i="18"/>
  <c r="AN165" i="18"/>
  <c r="AM165" i="18"/>
  <c r="AO165" i="18"/>
  <c r="AK165" i="18"/>
  <c r="AJ165" i="18"/>
  <c r="AL165" i="18"/>
  <c r="AH165" i="18"/>
  <c r="AG165" i="18"/>
  <c r="AI165" i="18"/>
  <c r="AE165" i="18"/>
  <c r="AD165" i="18"/>
  <c r="AF165" i="18"/>
  <c r="AB165" i="18"/>
  <c r="AA165" i="18"/>
  <c r="AC165" i="18"/>
  <c r="Y165" i="18"/>
  <c r="X165" i="18"/>
  <c r="Z165" i="18"/>
  <c r="V165" i="18"/>
  <c r="U165" i="18"/>
  <c r="W165" i="18"/>
  <c r="S165" i="18"/>
  <c r="R165" i="18"/>
  <c r="T165" i="18"/>
  <c r="P165" i="18"/>
  <c r="O165" i="18"/>
  <c r="Q165" i="18"/>
  <c r="M165" i="18"/>
  <c r="L165" i="18"/>
  <c r="N165" i="18"/>
  <c r="J165" i="18"/>
  <c r="I165" i="18"/>
  <c r="K165" i="18"/>
  <c r="G165" i="18"/>
  <c r="F165" i="18"/>
  <c r="H165" i="18"/>
  <c r="E165" i="18"/>
  <c r="D165" i="18"/>
  <c r="C165" i="18"/>
  <c r="N10" i="1"/>
  <c r="U10" i="1"/>
  <c r="N11" i="1"/>
  <c r="U11" i="1"/>
  <c r="N12" i="1"/>
  <c r="U12" i="1"/>
  <c r="N13" i="1"/>
  <c r="U13" i="1"/>
  <c r="N14" i="1"/>
  <c r="U14" i="1"/>
  <c r="N15" i="1"/>
  <c r="U15" i="1"/>
  <c r="N16" i="1"/>
  <c r="U16" i="1"/>
  <c r="N17" i="1"/>
  <c r="U17" i="1"/>
  <c r="N18" i="1"/>
  <c r="U18" i="1"/>
  <c r="N19" i="1"/>
  <c r="U19" i="1"/>
  <c r="N20" i="1"/>
  <c r="U20" i="1"/>
  <c r="N21" i="1"/>
  <c r="U21" i="1"/>
  <c r="N22" i="1"/>
  <c r="U22" i="1"/>
  <c r="N23" i="1"/>
  <c r="U23" i="1"/>
  <c r="N24" i="1"/>
  <c r="U24" i="1"/>
  <c r="N25" i="1"/>
  <c r="U25" i="1"/>
  <c r="N26" i="1"/>
  <c r="U26" i="1"/>
  <c r="N27" i="1"/>
  <c r="U27" i="1"/>
  <c r="N28" i="1"/>
  <c r="U28" i="1"/>
  <c r="N29" i="1"/>
  <c r="U29" i="1"/>
  <c r="N30" i="1"/>
  <c r="U30" i="1"/>
  <c r="N31" i="1"/>
  <c r="U31" i="1"/>
  <c r="N32" i="1"/>
  <c r="U32" i="1"/>
  <c r="N33" i="1"/>
  <c r="U33" i="1"/>
  <c r="N34" i="1"/>
  <c r="U34" i="1"/>
  <c r="N35" i="1"/>
  <c r="U35" i="1"/>
  <c r="N36" i="1"/>
  <c r="U36" i="1"/>
  <c r="N37" i="1"/>
  <c r="U37" i="1"/>
  <c r="N38" i="1"/>
  <c r="U38" i="1"/>
  <c r="N39" i="1"/>
  <c r="U39" i="1"/>
  <c r="N40" i="1"/>
  <c r="U40" i="1"/>
  <c r="N41" i="1"/>
  <c r="U41" i="1"/>
  <c r="N42" i="1"/>
  <c r="U42" i="1"/>
  <c r="N43" i="1"/>
  <c r="U43" i="1"/>
  <c r="N44" i="1"/>
  <c r="U44" i="1"/>
  <c r="N45" i="1"/>
  <c r="U45" i="1"/>
  <c r="N46" i="1"/>
  <c r="U46" i="1"/>
  <c r="N47" i="1"/>
  <c r="U47" i="1"/>
  <c r="N48" i="1"/>
  <c r="U48" i="1"/>
  <c r="N49" i="1"/>
  <c r="U49" i="1"/>
  <c r="N50" i="1"/>
  <c r="U50" i="1"/>
  <c r="N51" i="1"/>
  <c r="U51" i="1"/>
  <c r="N52" i="1"/>
  <c r="U52" i="1"/>
  <c r="N53" i="1"/>
  <c r="U53" i="1"/>
  <c r="N54" i="1"/>
  <c r="U54" i="1"/>
  <c r="N55" i="1"/>
  <c r="U55" i="1"/>
  <c r="N56" i="1"/>
  <c r="U56" i="1"/>
  <c r="N57" i="1"/>
  <c r="U57" i="1"/>
  <c r="N58" i="1"/>
  <c r="U58" i="1"/>
  <c r="N59" i="1"/>
  <c r="U59" i="1"/>
  <c r="N60" i="1"/>
  <c r="U60" i="1"/>
  <c r="N61" i="1"/>
  <c r="U61" i="1"/>
  <c r="N62" i="1"/>
  <c r="U62" i="1"/>
  <c r="N63" i="1"/>
  <c r="U63" i="1"/>
  <c r="N64" i="1"/>
  <c r="U64" i="1"/>
  <c r="N65" i="1"/>
  <c r="U65" i="1"/>
  <c r="N66" i="1"/>
  <c r="U66" i="1"/>
  <c r="N67" i="1"/>
  <c r="U67" i="1"/>
  <c r="N68" i="1"/>
  <c r="U68" i="1"/>
  <c r="N69" i="1"/>
  <c r="U69" i="1"/>
  <c r="N70" i="1"/>
  <c r="U70" i="1"/>
  <c r="N71" i="1"/>
  <c r="U71" i="1"/>
  <c r="N72" i="1"/>
  <c r="U72" i="1"/>
  <c r="N73" i="1"/>
  <c r="U73" i="1"/>
  <c r="N74" i="1"/>
  <c r="U74" i="1"/>
  <c r="N75" i="1"/>
  <c r="U75" i="1"/>
  <c r="N76" i="1"/>
  <c r="U76" i="1"/>
  <c r="N77" i="1"/>
  <c r="U77" i="1"/>
  <c r="N78" i="1"/>
  <c r="U78" i="1"/>
  <c r="N79" i="1"/>
  <c r="U79" i="1"/>
  <c r="N80" i="1"/>
  <c r="U80" i="1"/>
  <c r="N81" i="1"/>
  <c r="U81" i="1"/>
  <c r="N82" i="1"/>
  <c r="U82" i="1"/>
  <c r="N83" i="1"/>
  <c r="U83" i="1"/>
  <c r="N84" i="1"/>
  <c r="U84" i="1"/>
  <c r="N85" i="1"/>
  <c r="U85" i="1"/>
  <c r="N86" i="1"/>
  <c r="U86" i="1"/>
  <c r="N87" i="1"/>
  <c r="U87" i="1"/>
  <c r="N88" i="1"/>
  <c r="U88" i="1"/>
  <c r="N89" i="1"/>
  <c r="U89" i="1"/>
  <c r="N90" i="1"/>
  <c r="U90" i="1"/>
  <c r="N91" i="1"/>
  <c r="U91" i="1"/>
  <c r="N92" i="1"/>
  <c r="U92" i="1"/>
  <c r="N93" i="1"/>
  <c r="U93" i="1"/>
  <c r="N94" i="1"/>
  <c r="U94" i="1"/>
  <c r="N95" i="1"/>
  <c r="U95" i="1"/>
  <c r="N96" i="1"/>
  <c r="U96" i="1"/>
  <c r="N97" i="1"/>
  <c r="U97" i="1"/>
  <c r="N98" i="1"/>
  <c r="U98" i="1"/>
  <c r="N99" i="1"/>
  <c r="U99" i="1"/>
  <c r="N100" i="1"/>
  <c r="U100" i="1"/>
  <c r="N101" i="1"/>
  <c r="U101" i="1"/>
  <c r="N102" i="1"/>
  <c r="U102" i="1"/>
  <c r="N103" i="1"/>
  <c r="U103" i="1"/>
  <c r="N104" i="1"/>
  <c r="U104" i="1"/>
  <c r="N105" i="1"/>
  <c r="U105" i="1"/>
  <c r="N106" i="1"/>
  <c r="U106" i="1"/>
  <c r="N107" i="1"/>
  <c r="U107" i="1"/>
  <c r="N108" i="1"/>
  <c r="U108" i="1"/>
  <c r="N109" i="1"/>
  <c r="U109" i="1"/>
  <c r="N110" i="1"/>
  <c r="U110" i="1"/>
  <c r="N111" i="1"/>
  <c r="U111" i="1"/>
  <c r="N112" i="1"/>
  <c r="U112" i="1"/>
  <c r="N113" i="1"/>
  <c r="U113" i="1"/>
  <c r="N114" i="1"/>
  <c r="U114" i="1"/>
  <c r="N115" i="1"/>
  <c r="U115" i="1"/>
  <c r="N116" i="1"/>
  <c r="U116" i="1"/>
  <c r="N117" i="1"/>
  <c r="U117" i="1"/>
  <c r="N118" i="1"/>
  <c r="U118" i="1"/>
  <c r="N119" i="1"/>
  <c r="U119" i="1"/>
  <c r="N120" i="1"/>
  <c r="U120" i="1"/>
  <c r="N121" i="1"/>
  <c r="U121" i="1"/>
  <c r="N122" i="1"/>
  <c r="U122" i="1"/>
  <c r="N123" i="1"/>
  <c r="U123" i="1"/>
  <c r="N124" i="1"/>
  <c r="U124" i="1"/>
  <c r="N125" i="1"/>
  <c r="U125" i="1"/>
  <c r="N126" i="1"/>
  <c r="U126" i="1"/>
  <c r="N127" i="1"/>
  <c r="U127" i="1"/>
  <c r="N128" i="1"/>
  <c r="U128" i="1"/>
  <c r="N129" i="1"/>
  <c r="U129" i="1"/>
  <c r="N130" i="1"/>
  <c r="U130" i="1"/>
  <c r="N131" i="1"/>
  <c r="U131" i="1"/>
  <c r="N132" i="1"/>
  <c r="U132" i="1"/>
  <c r="N133" i="1"/>
  <c r="U133" i="1"/>
  <c r="N134" i="1"/>
  <c r="U134" i="1"/>
  <c r="N135" i="1"/>
  <c r="U135" i="1"/>
  <c r="N136" i="1"/>
  <c r="U136" i="1"/>
  <c r="N137" i="1"/>
  <c r="U137" i="1"/>
  <c r="N138" i="1"/>
  <c r="U138" i="1"/>
  <c r="N139" i="1"/>
  <c r="U139" i="1"/>
  <c r="N140" i="1"/>
  <c r="U140" i="1"/>
  <c r="N141" i="1"/>
  <c r="U141" i="1"/>
  <c r="N142" i="1"/>
  <c r="U142" i="1"/>
  <c r="N143" i="1"/>
  <c r="U143" i="1"/>
  <c r="N144" i="1"/>
  <c r="U144" i="1"/>
  <c r="N145" i="1"/>
  <c r="U145" i="1"/>
  <c r="N146" i="1"/>
  <c r="U146" i="1"/>
  <c r="N147" i="1"/>
  <c r="U147" i="1"/>
  <c r="N148" i="1"/>
  <c r="U148" i="1"/>
  <c r="N149" i="1"/>
  <c r="U149" i="1"/>
  <c r="N150" i="1"/>
  <c r="U150" i="1"/>
  <c r="N151" i="1"/>
  <c r="U151" i="1"/>
  <c r="N152" i="1"/>
  <c r="U152" i="1"/>
  <c r="N153" i="1"/>
  <c r="U153" i="1"/>
  <c r="N154" i="1"/>
  <c r="U154" i="1"/>
  <c r="N155" i="1"/>
  <c r="U155" i="1"/>
  <c r="N156" i="1"/>
  <c r="U156" i="1"/>
  <c r="N157" i="1"/>
  <c r="U157" i="1"/>
  <c r="N158" i="1"/>
  <c r="U158" i="1"/>
  <c r="N159" i="1"/>
  <c r="U159" i="1"/>
  <c r="N160" i="1"/>
  <c r="U160" i="1"/>
  <c r="N161" i="1"/>
  <c r="U161" i="1"/>
  <c r="N162" i="1"/>
  <c r="U162" i="1"/>
  <c r="N163" i="1"/>
  <c r="U163" i="1"/>
  <c r="N164" i="1"/>
  <c r="U164" i="1"/>
  <c r="N165" i="1"/>
  <c r="U165" i="1"/>
  <c r="N166" i="1"/>
  <c r="U166" i="1"/>
  <c r="N167" i="1"/>
  <c r="U167" i="1"/>
  <c r="N168" i="1"/>
  <c r="U168" i="1"/>
  <c r="N9" i="1"/>
  <c r="U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9" i="1"/>
  <c r="C10" i="1"/>
  <c r="D10" i="1"/>
  <c r="E10" i="1"/>
  <c r="C11" i="1"/>
  <c r="D11" i="1"/>
  <c r="E11" i="1"/>
  <c r="C12" i="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C30" i="1"/>
  <c r="D30" i="1"/>
  <c r="E30" i="1"/>
  <c r="C31" i="1"/>
  <c r="D31" i="1"/>
  <c r="E31" i="1"/>
  <c r="C32" i="1"/>
  <c r="D32" i="1"/>
  <c r="E32" i="1"/>
  <c r="C33" i="1"/>
  <c r="D33" i="1"/>
  <c r="E33" i="1"/>
  <c r="C34" i="1"/>
  <c r="D34" i="1"/>
  <c r="E34" i="1"/>
  <c r="C35" i="1"/>
  <c r="D35" i="1"/>
  <c r="E35" i="1"/>
  <c r="C36" i="1"/>
  <c r="D36" i="1"/>
  <c r="E36" i="1"/>
  <c r="C37" i="1"/>
  <c r="D37" i="1"/>
  <c r="E37" i="1"/>
  <c r="C38" i="1"/>
  <c r="D38" i="1"/>
  <c r="E38" i="1"/>
  <c r="C39" i="1"/>
  <c r="D39" i="1"/>
  <c r="E39" i="1"/>
  <c r="C40" i="1"/>
  <c r="D40" i="1"/>
  <c r="E40" i="1"/>
  <c r="C41" i="1"/>
  <c r="D41" i="1"/>
  <c r="E41" i="1"/>
  <c r="C42" i="1"/>
  <c r="D42" i="1"/>
  <c r="E42" i="1"/>
  <c r="C43" i="1"/>
  <c r="D43" i="1"/>
  <c r="E43" i="1"/>
  <c r="C44" i="1"/>
  <c r="D44" i="1"/>
  <c r="E44" i="1"/>
  <c r="C45" i="1"/>
  <c r="D45" i="1"/>
  <c r="E45" i="1"/>
  <c r="C46" i="1"/>
  <c r="D46" i="1"/>
  <c r="E46" i="1"/>
  <c r="C47" i="1"/>
  <c r="D47" i="1"/>
  <c r="E47" i="1"/>
  <c r="C48" i="1"/>
  <c r="D48" i="1"/>
  <c r="E48" i="1"/>
  <c r="C49" i="1"/>
  <c r="D49" i="1"/>
  <c r="E49" i="1"/>
  <c r="C50" i="1"/>
  <c r="D50" i="1"/>
  <c r="E50" i="1"/>
  <c r="C51" i="1"/>
  <c r="D51" i="1"/>
  <c r="E51" i="1"/>
  <c r="C52" i="1"/>
  <c r="D52" i="1"/>
  <c r="E52" i="1"/>
  <c r="C53" i="1"/>
  <c r="D53" i="1"/>
  <c r="E53" i="1"/>
  <c r="C54" i="1"/>
  <c r="D54" i="1"/>
  <c r="E54" i="1"/>
  <c r="C55" i="1"/>
  <c r="D55" i="1"/>
  <c r="E55" i="1"/>
  <c r="C56" i="1"/>
  <c r="D56" i="1"/>
  <c r="E56" i="1"/>
  <c r="C57" i="1"/>
  <c r="D57" i="1"/>
  <c r="E57" i="1"/>
  <c r="C58" i="1"/>
  <c r="D58" i="1"/>
  <c r="E58" i="1"/>
  <c r="C59" i="1"/>
  <c r="D59" i="1"/>
  <c r="E59" i="1"/>
  <c r="C60" i="1"/>
  <c r="D60" i="1"/>
  <c r="E60" i="1"/>
  <c r="C61" i="1"/>
  <c r="D61" i="1"/>
  <c r="E61" i="1"/>
  <c r="C62" i="1"/>
  <c r="D62" i="1"/>
  <c r="E62" i="1"/>
  <c r="C63" i="1"/>
  <c r="D63" i="1"/>
  <c r="E63" i="1"/>
  <c r="C64" i="1"/>
  <c r="D64" i="1"/>
  <c r="E64" i="1"/>
  <c r="C65" i="1"/>
  <c r="D65" i="1"/>
  <c r="E65" i="1"/>
  <c r="C66" i="1"/>
  <c r="D66" i="1"/>
  <c r="E66" i="1"/>
  <c r="C67" i="1"/>
  <c r="D67" i="1"/>
  <c r="E67" i="1"/>
  <c r="C68" i="1"/>
  <c r="D68" i="1"/>
  <c r="E68" i="1"/>
  <c r="C69" i="1"/>
  <c r="D69" i="1"/>
  <c r="E69" i="1"/>
  <c r="C70" i="1"/>
  <c r="D70" i="1"/>
  <c r="E70" i="1"/>
  <c r="C71" i="1"/>
  <c r="D71" i="1"/>
  <c r="E71" i="1"/>
  <c r="C72" i="1"/>
  <c r="D72" i="1"/>
  <c r="E72" i="1"/>
  <c r="C73" i="1"/>
  <c r="D73" i="1"/>
  <c r="E73" i="1"/>
  <c r="C74" i="1"/>
  <c r="D74" i="1"/>
  <c r="E74" i="1"/>
  <c r="C75" i="1"/>
  <c r="D75" i="1"/>
  <c r="E75" i="1"/>
  <c r="C76" i="1"/>
  <c r="D76" i="1"/>
  <c r="E76" i="1"/>
  <c r="C77" i="1"/>
  <c r="D77" i="1"/>
  <c r="E77" i="1"/>
  <c r="C78" i="1"/>
  <c r="D78" i="1"/>
  <c r="E78" i="1"/>
  <c r="C79" i="1"/>
  <c r="D79" i="1"/>
  <c r="E79" i="1"/>
  <c r="C80" i="1"/>
  <c r="D80" i="1"/>
  <c r="E80" i="1"/>
  <c r="C81" i="1"/>
  <c r="D81" i="1"/>
  <c r="E81" i="1"/>
  <c r="C82" i="1"/>
  <c r="D82" i="1"/>
  <c r="E82" i="1"/>
  <c r="C83" i="1"/>
  <c r="D83" i="1"/>
  <c r="E83" i="1"/>
  <c r="C84" i="1"/>
  <c r="D84" i="1"/>
  <c r="E84" i="1"/>
  <c r="C85" i="1"/>
  <c r="D85" i="1"/>
  <c r="E85" i="1"/>
  <c r="C86" i="1"/>
  <c r="D86" i="1"/>
  <c r="E86" i="1"/>
  <c r="C87" i="1"/>
  <c r="D87" i="1"/>
  <c r="E87" i="1"/>
  <c r="C88" i="1"/>
  <c r="D88" i="1"/>
  <c r="E88" i="1"/>
  <c r="C89" i="1"/>
  <c r="D89" i="1"/>
  <c r="E89" i="1"/>
  <c r="C90" i="1"/>
  <c r="D90" i="1"/>
  <c r="E90" i="1"/>
  <c r="C91" i="1"/>
  <c r="D91" i="1"/>
  <c r="E91" i="1"/>
  <c r="C92" i="1"/>
  <c r="D92" i="1"/>
  <c r="E92" i="1"/>
  <c r="C93" i="1"/>
  <c r="D93" i="1"/>
  <c r="E93" i="1"/>
  <c r="C94" i="1"/>
  <c r="D94" i="1"/>
  <c r="E94" i="1"/>
  <c r="C95" i="1"/>
  <c r="D95" i="1"/>
  <c r="E95" i="1"/>
  <c r="C96" i="1"/>
  <c r="D96" i="1"/>
  <c r="E96" i="1"/>
  <c r="C97" i="1"/>
  <c r="D97" i="1"/>
  <c r="E97" i="1"/>
  <c r="C98" i="1"/>
  <c r="D98" i="1"/>
  <c r="E98" i="1"/>
  <c r="C99" i="1"/>
  <c r="D99" i="1"/>
  <c r="E99" i="1"/>
  <c r="C100" i="1"/>
  <c r="D100" i="1"/>
  <c r="E100" i="1"/>
  <c r="C101" i="1"/>
  <c r="D101" i="1"/>
  <c r="E101" i="1"/>
  <c r="C102" i="1"/>
  <c r="D102" i="1"/>
  <c r="E102" i="1"/>
  <c r="C103" i="1"/>
  <c r="D103" i="1"/>
  <c r="E103" i="1"/>
  <c r="C104" i="1"/>
  <c r="D104" i="1"/>
  <c r="E104" i="1"/>
  <c r="C105" i="1"/>
  <c r="D105" i="1"/>
  <c r="E105" i="1"/>
  <c r="C106" i="1"/>
  <c r="D106" i="1"/>
  <c r="E106" i="1"/>
  <c r="C107" i="1"/>
  <c r="D107" i="1"/>
  <c r="E107" i="1"/>
  <c r="C108" i="1"/>
  <c r="D108" i="1"/>
  <c r="E108" i="1"/>
  <c r="C109" i="1"/>
  <c r="D109" i="1"/>
  <c r="E109" i="1"/>
  <c r="C110" i="1"/>
  <c r="D110" i="1"/>
  <c r="E110" i="1"/>
  <c r="C111" i="1"/>
  <c r="D111" i="1"/>
  <c r="E111" i="1"/>
  <c r="C112" i="1"/>
  <c r="D112" i="1"/>
  <c r="E112" i="1"/>
  <c r="C113" i="1"/>
  <c r="D113" i="1"/>
  <c r="E113" i="1"/>
  <c r="C114" i="1"/>
  <c r="D114" i="1"/>
  <c r="E114" i="1"/>
  <c r="C115" i="1"/>
  <c r="D115" i="1"/>
  <c r="E115" i="1"/>
  <c r="C116" i="1"/>
  <c r="D116" i="1"/>
  <c r="E116" i="1"/>
  <c r="C117" i="1"/>
  <c r="D117" i="1"/>
  <c r="E117" i="1"/>
  <c r="C118" i="1"/>
  <c r="D118" i="1"/>
  <c r="E118" i="1"/>
  <c r="C119" i="1"/>
  <c r="D119" i="1"/>
  <c r="E119" i="1"/>
  <c r="C120" i="1"/>
  <c r="D120" i="1"/>
  <c r="E120" i="1"/>
  <c r="C121" i="1"/>
  <c r="D121" i="1"/>
  <c r="E121" i="1"/>
  <c r="C122" i="1"/>
  <c r="D122" i="1"/>
  <c r="E122" i="1"/>
  <c r="C123" i="1"/>
  <c r="D123" i="1"/>
  <c r="E123" i="1"/>
  <c r="C124" i="1"/>
  <c r="D124" i="1"/>
  <c r="E124" i="1"/>
  <c r="C125" i="1"/>
  <c r="D125" i="1"/>
  <c r="E125" i="1"/>
  <c r="C126" i="1"/>
  <c r="D126" i="1"/>
  <c r="E126" i="1"/>
  <c r="C127" i="1"/>
  <c r="D127" i="1"/>
  <c r="E127" i="1"/>
  <c r="C128" i="1"/>
  <c r="D128" i="1"/>
  <c r="E128" i="1"/>
  <c r="C129" i="1"/>
  <c r="D129" i="1"/>
  <c r="E129" i="1"/>
  <c r="C130" i="1"/>
  <c r="D130" i="1"/>
  <c r="E130" i="1"/>
  <c r="C131" i="1"/>
  <c r="D131" i="1"/>
  <c r="E131" i="1"/>
  <c r="C132" i="1"/>
  <c r="D132" i="1"/>
  <c r="E132" i="1"/>
  <c r="C133" i="1"/>
  <c r="D133" i="1"/>
  <c r="E133" i="1"/>
  <c r="C134" i="1"/>
  <c r="D134" i="1"/>
  <c r="E134" i="1"/>
  <c r="C135" i="1"/>
  <c r="D135" i="1"/>
  <c r="E135" i="1"/>
  <c r="C136" i="1"/>
  <c r="D136" i="1"/>
  <c r="E136" i="1"/>
  <c r="C137" i="1"/>
  <c r="D137" i="1"/>
  <c r="E137" i="1"/>
  <c r="C138" i="1"/>
  <c r="D138" i="1"/>
  <c r="E138" i="1"/>
  <c r="C139" i="1"/>
  <c r="D139" i="1"/>
  <c r="E139" i="1"/>
  <c r="C140" i="1"/>
  <c r="D140" i="1"/>
  <c r="E140" i="1"/>
  <c r="C141" i="1"/>
  <c r="D141" i="1"/>
  <c r="E141" i="1"/>
  <c r="C142" i="1"/>
  <c r="D142" i="1"/>
  <c r="E142" i="1"/>
  <c r="C143" i="1"/>
  <c r="D143" i="1"/>
  <c r="E143" i="1"/>
  <c r="C144" i="1"/>
  <c r="D144" i="1"/>
  <c r="E144" i="1"/>
  <c r="C145" i="1"/>
  <c r="D145" i="1"/>
  <c r="E145" i="1"/>
  <c r="C146" i="1"/>
  <c r="D146" i="1"/>
  <c r="E146" i="1"/>
  <c r="C147" i="1"/>
  <c r="D147" i="1"/>
  <c r="E147" i="1"/>
  <c r="C148" i="1"/>
  <c r="D148" i="1"/>
  <c r="E148" i="1"/>
  <c r="C149" i="1"/>
  <c r="D149" i="1"/>
  <c r="E149" i="1"/>
  <c r="C150" i="1"/>
  <c r="D150" i="1"/>
  <c r="E150" i="1"/>
  <c r="C151" i="1"/>
  <c r="D151" i="1"/>
  <c r="E151" i="1"/>
  <c r="C152" i="1"/>
  <c r="D152" i="1"/>
  <c r="E152" i="1"/>
  <c r="C153" i="1"/>
  <c r="D153" i="1"/>
  <c r="E153" i="1"/>
  <c r="C154" i="1"/>
  <c r="D154" i="1"/>
  <c r="E154" i="1"/>
  <c r="C155" i="1"/>
  <c r="D155" i="1"/>
  <c r="E155" i="1"/>
  <c r="C156" i="1"/>
  <c r="D156" i="1"/>
  <c r="E156" i="1"/>
  <c r="C157" i="1"/>
  <c r="D157" i="1"/>
  <c r="E157" i="1"/>
  <c r="C158" i="1"/>
  <c r="D158" i="1"/>
  <c r="E158" i="1"/>
  <c r="C159" i="1"/>
  <c r="D159" i="1"/>
  <c r="E159" i="1"/>
  <c r="C160" i="1"/>
  <c r="D160" i="1"/>
  <c r="E160" i="1"/>
  <c r="C161" i="1"/>
  <c r="D161" i="1"/>
  <c r="E161" i="1"/>
  <c r="C162" i="1"/>
  <c r="D162" i="1"/>
  <c r="E162" i="1"/>
  <c r="C163" i="1"/>
  <c r="D163" i="1"/>
  <c r="E163" i="1"/>
  <c r="C164" i="1"/>
  <c r="D164" i="1"/>
  <c r="E164" i="1"/>
  <c r="C165" i="1"/>
  <c r="D165" i="1"/>
  <c r="E165" i="1"/>
  <c r="C166" i="1"/>
  <c r="D166" i="1"/>
  <c r="E166" i="1"/>
  <c r="C167" i="1"/>
  <c r="D167" i="1"/>
  <c r="E167" i="1"/>
  <c r="C168" i="1"/>
  <c r="D168" i="1"/>
  <c r="E168" i="1"/>
  <c r="E9" i="1"/>
  <c r="D9" i="1"/>
  <c r="C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9" i="1"/>
  <c r="V167" i="1"/>
  <c r="Z167" i="1"/>
  <c r="V9" i="1"/>
  <c r="Z9" i="1"/>
  <c r="V10" i="1"/>
  <c r="Z10" i="1"/>
  <c r="V11" i="1"/>
  <c r="Z11" i="1"/>
  <c r="V12" i="1"/>
  <c r="Z12" i="1"/>
  <c r="V13" i="1"/>
  <c r="Z13" i="1"/>
  <c r="V14" i="1"/>
  <c r="Z14" i="1"/>
  <c r="V15" i="1"/>
  <c r="Z15" i="1"/>
  <c r="V16" i="1"/>
  <c r="Z16" i="1"/>
  <c r="V17" i="1"/>
  <c r="Z17" i="1"/>
  <c r="V18" i="1"/>
  <c r="Z18" i="1"/>
  <c r="V19" i="1"/>
  <c r="Z19" i="1"/>
  <c r="V20" i="1"/>
  <c r="Z20" i="1"/>
  <c r="V21" i="1"/>
  <c r="Z21" i="1"/>
  <c r="V22" i="1"/>
  <c r="Z22" i="1"/>
  <c r="V23" i="1"/>
  <c r="Z23" i="1"/>
  <c r="V24" i="1"/>
  <c r="Z24" i="1"/>
  <c r="V25" i="1"/>
  <c r="Z25" i="1"/>
  <c r="V26" i="1"/>
  <c r="Z26" i="1"/>
  <c r="V27" i="1"/>
  <c r="Z27" i="1"/>
  <c r="V28" i="1"/>
  <c r="Z28" i="1"/>
  <c r="V29" i="1"/>
  <c r="Z29" i="1"/>
  <c r="V30" i="1"/>
  <c r="Z30" i="1"/>
  <c r="V31" i="1"/>
  <c r="Z31" i="1"/>
  <c r="V32" i="1"/>
  <c r="Z32" i="1"/>
  <c r="V33" i="1"/>
  <c r="Z33" i="1"/>
  <c r="V34" i="1"/>
  <c r="Z34" i="1"/>
  <c r="V35" i="1"/>
  <c r="Z35" i="1"/>
  <c r="V36" i="1"/>
  <c r="Z36" i="1"/>
  <c r="V37" i="1"/>
  <c r="Z37" i="1"/>
  <c r="V38" i="1"/>
  <c r="Z38" i="1"/>
  <c r="V39" i="1"/>
  <c r="Z39" i="1"/>
  <c r="V40" i="1"/>
  <c r="Z40" i="1"/>
  <c r="V41" i="1"/>
  <c r="Z41" i="1"/>
  <c r="V42" i="1"/>
  <c r="Z42" i="1"/>
  <c r="V43" i="1"/>
  <c r="Z43" i="1"/>
  <c r="V44" i="1"/>
  <c r="Z44" i="1"/>
  <c r="V45" i="1"/>
  <c r="Z45" i="1"/>
  <c r="V46" i="1"/>
  <c r="Z46" i="1"/>
  <c r="V47" i="1"/>
  <c r="Z47" i="1"/>
  <c r="V48" i="1"/>
  <c r="Z48" i="1"/>
  <c r="V49" i="1"/>
  <c r="Z49" i="1"/>
  <c r="V50" i="1"/>
  <c r="Z50" i="1"/>
  <c r="V51" i="1"/>
  <c r="Z51" i="1"/>
  <c r="V52" i="1"/>
  <c r="Z52" i="1"/>
  <c r="V53" i="1"/>
  <c r="Z53" i="1"/>
  <c r="V54" i="1"/>
  <c r="Z54" i="1"/>
  <c r="V55" i="1"/>
  <c r="Z55" i="1"/>
  <c r="V56" i="1"/>
  <c r="Z56" i="1"/>
  <c r="V57" i="1"/>
  <c r="Z57" i="1"/>
  <c r="V58" i="1"/>
  <c r="Z58" i="1"/>
  <c r="V59" i="1"/>
  <c r="Z59" i="1"/>
  <c r="V60" i="1"/>
  <c r="Z60" i="1"/>
  <c r="V61" i="1"/>
  <c r="Z61" i="1"/>
  <c r="V62" i="1"/>
  <c r="Z62" i="1"/>
  <c r="V63" i="1"/>
  <c r="Z63" i="1"/>
  <c r="V64" i="1"/>
  <c r="Z64" i="1"/>
  <c r="V65" i="1"/>
  <c r="Z65" i="1"/>
  <c r="V66" i="1"/>
  <c r="Z66" i="1"/>
  <c r="V67" i="1"/>
  <c r="Z67" i="1"/>
  <c r="V68" i="1"/>
  <c r="Z68" i="1"/>
  <c r="V69" i="1"/>
  <c r="Z69" i="1"/>
  <c r="V70" i="1"/>
  <c r="Z70" i="1"/>
  <c r="V71" i="1"/>
  <c r="Z71" i="1"/>
  <c r="V72" i="1"/>
  <c r="Z72" i="1"/>
  <c r="V73" i="1"/>
  <c r="Z73" i="1"/>
  <c r="V74" i="1"/>
  <c r="Z74" i="1"/>
  <c r="V75" i="1"/>
  <c r="Z75" i="1"/>
  <c r="V76" i="1"/>
  <c r="Z76" i="1"/>
  <c r="V77" i="1"/>
  <c r="Z77" i="1"/>
  <c r="V78" i="1"/>
  <c r="Z78" i="1"/>
  <c r="V79" i="1"/>
  <c r="Z79" i="1"/>
  <c r="V80" i="1"/>
  <c r="Z80" i="1"/>
  <c r="V81" i="1"/>
  <c r="Z81" i="1"/>
  <c r="V82" i="1"/>
  <c r="Z82" i="1"/>
  <c r="V83" i="1"/>
  <c r="Z83" i="1"/>
  <c r="V84" i="1"/>
  <c r="Z84" i="1"/>
  <c r="V85" i="1"/>
  <c r="Z85" i="1"/>
  <c r="V86" i="1"/>
  <c r="Z86" i="1"/>
  <c r="V87" i="1"/>
  <c r="Z87" i="1"/>
  <c r="V88" i="1"/>
  <c r="Z88" i="1"/>
  <c r="V89" i="1"/>
  <c r="Z89" i="1"/>
  <c r="V90" i="1"/>
  <c r="Z90" i="1"/>
  <c r="V91" i="1"/>
  <c r="Z91" i="1"/>
  <c r="V92" i="1"/>
  <c r="Z92" i="1"/>
  <c r="V93" i="1"/>
  <c r="Z93" i="1"/>
  <c r="V94" i="1"/>
  <c r="Z94" i="1"/>
  <c r="V95" i="1"/>
  <c r="Z95" i="1"/>
  <c r="V96" i="1"/>
  <c r="Z96" i="1"/>
  <c r="V97" i="1"/>
  <c r="Z97" i="1"/>
  <c r="V98" i="1"/>
  <c r="Z98" i="1"/>
  <c r="V99" i="1"/>
  <c r="Z99" i="1"/>
  <c r="V100" i="1"/>
  <c r="Z100" i="1"/>
  <c r="V101" i="1"/>
  <c r="Z101" i="1"/>
  <c r="V102" i="1"/>
  <c r="Z102" i="1"/>
  <c r="V103" i="1"/>
  <c r="Z103" i="1"/>
  <c r="V104" i="1"/>
  <c r="Z104" i="1"/>
  <c r="V105" i="1"/>
  <c r="Z105" i="1"/>
  <c r="V106" i="1"/>
  <c r="Z106" i="1"/>
  <c r="V107" i="1"/>
  <c r="Z107" i="1"/>
  <c r="V108" i="1"/>
  <c r="Z108" i="1"/>
  <c r="V109" i="1"/>
  <c r="Z109" i="1"/>
  <c r="V110" i="1"/>
  <c r="Z110" i="1"/>
  <c r="V111" i="1"/>
  <c r="Z111" i="1"/>
  <c r="V112" i="1"/>
  <c r="Z112" i="1"/>
  <c r="V113" i="1"/>
  <c r="Z113" i="1"/>
  <c r="V114" i="1"/>
  <c r="Z114" i="1"/>
  <c r="V115" i="1"/>
  <c r="Z115" i="1"/>
  <c r="V116" i="1"/>
  <c r="Z116" i="1"/>
  <c r="V117" i="1"/>
  <c r="Z117" i="1"/>
  <c r="V118" i="1"/>
  <c r="Z118" i="1"/>
  <c r="V119" i="1"/>
  <c r="Z119" i="1"/>
  <c r="V120" i="1"/>
  <c r="Z120" i="1"/>
  <c r="V121" i="1"/>
  <c r="Z121" i="1"/>
  <c r="V122" i="1"/>
  <c r="Z122" i="1"/>
  <c r="V123" i="1"/>
  <c r="Z123" i="1"/>
  <c r="V124" i="1"/>
  <c r="Z124" i="1"/>
  <c r="V125" i="1"/>
  <c r="Z125" i="1"/>
  <c r="V126" i="1"/>
  <c r="Z126" i="1"/>
  <c r="V127" i="1"/>
  <c r="Z127" i="1"/>
  <c r="V128" i="1"/>
  <c r="Z128" i="1"/>
  <c r="V129" i="1"/>
  <c r="Z129" i="1"/>
  <c r="V130" i="1"/>
  <c r="Z130" i="1"/>
  <c r="V131" i="1"/>
  <c r="Z131" i="1"/>
  <c r="V132" i="1"/>
  <c r="Z132" i="1"/>
  <c r="V133" i="1"/>
  <c r="Z133" i="1"/>
  <c r="V134" i="1"/>
  <c r="Z134" i="1"/>
  <c r="V135" i="1"/>
  <c r="Z135" i="1"/>
  <c r="V136" i="1"/>
  <c r="Z136" i="1"/>
  <c r="V137" i="1"/>
  <c r="Z137" i="1"/>
  <c r="V138" i="1"/>
  <c r="Z138" i="1"/>
  <c r="V139" i="1"/>
  <c r="Z139" i="1"/>
  <c r="V140" i="1"/>
  <c r="Z140" i="1"/>
  <c r="V141" i="1"/>
  <c r="Z141" i="1"/>
  <c r="V142" i="1"/>
  <c r="Z142" i="1"/>
  <c r="V143" i="1"/>
  <c r="Z143" i="1"/>
  <c r="V144" i="1"/>
  <c r="Z144" i="1"/>
  <c r="V145" i="1"/>
  <c r="Z145" i="1"/>
  <c r="V146" i="1"/>
  <c r="Z146" i="1"/>
  <c r="V147" i="1"/>
  <c r="Z147" i="1"/>
  <c r="V148" i="1"/>
  <c r="Z148" i="1"/>
  <c r="V149" i="1"/>
  <c r="Z149" i="1"/>
  <c r="V150" i="1"/>
  <c r="Z150" i="1"/>
  <c r="V151" i="1"/>
  <c r="Z151" i="1"/>
  <c r="V152" i="1"/>
  <c r="Z152" i="1"/>
  <c r="V153" i="1"/>
  <c r="Z153" i="1"/>
  <c r="V154" i="1"/>
  <c r="Z154" i="1"/>
  <c r="V155" i="1"/>
  <c r="Z155" i="1"/>
  <c r="V156" i="1"/>
  <c r="Z156" i="1"/>
  <c r="V157" i="1"/>
  <c r="Z157" i="1"/>
  <c r="V158" i="1"/>
  <c r="Z158" i="1"/>
  <c r="V159" i="1"/>
  <c r="Z159" i="1"/>
  <c r="V160" i="1"/>
  <c r="Z160" i="1"/>
  <c r="V161" i="1"/>
  <c r="Z161" i="1"/>
  <c r="V162" i="1"/>
  <c r="Z162" i="1"/>
  <c r="V163" i="1"/>
  <c r="Z163" i="1"/>
  <c r="V164" i="1"/>
  <c r="Z164" i="1"/>
  <c r="V165" i="1"/>
  <c r="Z165" i="1"/>
  <c r="V166" i="1"/>
  <c r="Z166"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V168" i="1"/>
  <c r="Z168" i="1"/>
  <c r="Y168" i="1"/>
  <c r="X168" i="1"/>
  <c r="W168" i="1"/>
  <c r="Y167" i="1"/>
  <c r="X167" i="1"/>
  <c r="W167" i="1"/>
  <c r="Y166" i="1"/>
  <c r="X166" i="1"/>
  <c r="W166" i="1"/>
  <c r="Y165" i="1"/>
  <c r="X165" i="1"/>
  <c r="W165" i="1"/>
  <c r="Y164" i="1"/>
  <c r="X164" i="1"/>
  <c r="W164" i="1"/>
  <c r="Y163" i="1"/>
  <c r="X163" i="1"/>
  <c r="W163" i="1"/>
  <c r="Y162" i="1"/>
  <c r="X162" i="1"/>
  <c r="W162" i="1"/>
  <c r="Y161" i="1"/>
  <c r="X161" i="1"/>
  <c r="W161" i="1"/>
  <c r="Y160" i="1"/>
  <c r="X160" i="1"/>
  <c r="W160" i="1"/>
  <c r="Y159" i="1"/>
  <c r="X159" i="1"/>
  <c r="W159" i="1"/>
  <c r="Y158" i="1"/>
  <c r="X158" i="1"/>
  <c r="W158" i="1"/>
  <c r="Y157" i="1"/>
  <c r="X157" i="1"/>
  <c r="W157" i="1"/>
  <c r="Y156" i="1"/>
  <c r="X156" i="1"/>
  <c r="W156" i="1"/>
  <c r="Y155" i="1"/>
  <c r="X155" i="1"/>
  <c r="W155" i="1"/>
  <c r="Y154" i="1"/>
  <c r="X154" i="1"/>
  <c r="W154" i="1"/>
  <c r="Y153" i="1"/>
  <c r="X153" i="1"/>
  <c r="W153" i="1"/>
  <c r="Y152" i="1"/>
  <c r="X152" i="1"/>
  <c r="W152" i="1"/>
  <c r="Y151" i="1"/>
  <c r="X151" i="1"/>
  <c r="W151" i="1"/>
  <c r="Y150" i="1"/>
  <c r="X150" i="1"/>
  <c r="W150" i="1"/>
  <c r="Y149" i="1"/>
  <c r="X149" i="1"/>
  <c r="W149" i="1"/>
  <c r="Y148" i="1"/>
  <c r="X148" i="1"/>
  <c r="W148" i="1"/>
  <c r="Y147" i="1"/>
  <c r="X147" i="1"/>
  <c r="W147" i="1"/>
  <c r="Y146" i="1"/>
  <c r="X146" i="1"/>
  <c r="W146" i="1"/>
  <c r="Y145" i="1"/>
  <c r="X145" i="1"/>
  <c r="W145" i="1"/>
  <c r="Y144" i="1"/>
  <c r="X144" i="1"/>
  <c r="W144" i="1"/>
  <c r="Y143" i="1"/>
  <c r="X143" i="1"/>
  <c r="W143" i="1"/>
  <c r="Y142" i="1"/>
  <c r="X142" i="1"/>
  <c r="W142" i="1"/>
  <c r="Y141" i="1"/>
  <c r="X141" i="1"/>
  <c r="W141" i="1"/>
  <c r="Y140" i="1"/>
  <c r="X140" i="1"/>
  <c r="W140" i="1"/>
  <c r="Y139" i="1"/>
  <c r="X139" i="1"/>
  <c r="W139" i="1"/>
  <c r="Y138" i="1"/>
  <c r="X138" i="1"/>
  <c r="W138" i="1"/>
  <c r="Y137" i="1"/>
  <c r="X137" i="1"/>
  <c r="W137" i="1"/>
  <c r="Y136" i="1"/>
  <c r="X136" i="1"/>
  <c r="W136" i="1"/>
  <c r="Y135" i="1"/>
  <c r="X135" i="1"/>
  <c r="W135" i="1"/>
  <c r="Y134" i="1"/>
  <c r="X134" i="1"/>
  <c r="W134" i="1"/>
  <c r="Y133" i="1"/>
  <c r="X133" i="1"/>
  <c r="W133" i="1"/>
  <c r="Y132" i="1"/>
  <c r="X132" i="1"/>
  <c r="W132" i="1"/>
  <c r="Y131" i="1"/>
  <c r="X131" i="1"/>
  <c r="W131" i="1"/>
  <c r="Y130" i="1"/>
  <c r="X130" i="1"/>
  <c r="W130" i="1"/>
  <c r="Y129" i="1"/>
  <c r="X129" i="1"/>
  <c r="W129" i="1"/>
  <c r="Y128" i="1"/>
  <c r="X128" i="1"/>
  <c r="W128" i="1"/>
  <c r="Y127" i="1"/>
  <c r="X127" i="1"/>
  <c r="W127" i="1"/>
  <c r="Y126" i="1"/>
  <c r="X126" i="1"/>
  <c r="W126" i="1"/>
  <c r="Y125" i="1"/>
  <c r="X125" i="1"/>
  <c r="W125" i="1"/>
  <c r="Y124" i="1"/>
  <c r="X124" i="1"/>
  <c r="W124" i="1"/>
  <c r="Y123" i="1"/>
  <c r="X123" i="1"/>
  <c r="W123" i="1"/>
  <c r="Y122" i="1"/>
  <c r="X122" i="1"/>
  <c r="W122" i="1"/>
  <c r="Y121" i="1"/>
  <c r="X121" i="1"/>
  <c r="W121" i="1"/>
  <c r="Y120" i="1"/>
  <c r="X120" i="1"/>
  <c r="W120" i="1"/>
  <c r="Y119" i="1"/>
  <c r="X119" i="1"/>
  <c r="W119" i="1"/>
  <c r="Y118" i="1"/>
  <c r="X118" i="1"/>
  <c r="W118" i="1"/>
  <c r="Y117" i="1"/>
  <c r="X117" i="1"/>
  <c r="W117" i="1"/>
  <c r="Y116" i="1"/>
  <c r="X116" i="1"/>
  <c r="W116" i="1"/>
  <c r="Y115" i="1"/>
  <c r="X115" i="1"/>
  <c r="W115" i="1"/>
  <c r="Y114" i="1"/>
  <c r="X114" i="1"/>
  <c r="W114" i="1"/>
  <c r="Y113" i="1"/>
  <c r="X113" i="1"/>
  <c r="W113" i="1"/>
  <c r="Y112" i="1"/>
  <c r="X112" i="1"/>
  <c r="W112" i="1"/>
  <c r="Y111" i="1"/>
  <c r="X111" i="1"/>
  <c r="W111" i="1"/>
  <c r="Y110" i="1"/>
  <c r="X110" i="1"/>
  <c r="W110" i="1"/>
  <c r="Y109" i="1"/>
  <c r="X109" i="1"/>
  <c r="W109" i="1"/>
  <c r="Y108" i="1"/>
  <c r="X108" i="1"/>
  <c r="W108" i="1"/>
  <c r="Y107" i="1"/>
  <c r="X107" i="1"/>
  <c r="W107" i="1"/>
  <c r="Y106" i="1"/>
  <c r="X106" i="1"/>
  <c r="W106" i="1"/>
  <c r="Y105" i="1"/>
  <c r="X105" i="1"/>
  <c r="W105" i="1"/>
  <c r="Y104" i="1"/>
  <c r="X104" i="1"/>
  <c r="W104" i="1"/>
  <c r="Y103" i="1"/>
  <c r="X103" i="1"/>
  <c r="W103" i="1"/>
  <c r="Y102" i="1"/>
  <c r="X102" i="1"/>
  <c r="W102" i="1"/>
  <c r="Y101" i="1"/>
  <c r="X101" i="1"/>
  <c r="W101" i="1"/>
  <c r="Y100" i="1"/>
  <c r="X100" i="1"/>
  <c r="W100" i="1"/>
  <c r="Y99" i="1"/>
  <c r="X99" i="1"/>
  <c r="W99" i="1"/>
  <c r="Y98" i="1"/>
  <c r="X98" i="1"/>
  <c r="W98" i="1"/>
  <c r="Y97" i="1"/>
  <c r="X97" i="1"/>
  <c r="W97" i="1"/>
  <c r="Y96" i="1"/>
  <c r="X96" i="1"/>
  <c r="W96" i="1"/>
  <c r="Y95" i="1"/>
  <c r="X95" i="1"/>
  <c r="W95" i="1"/>
  <c r="Y94" i="1"/>
  <c r="X94" i="1"/>
  <c r="W94" i="1"/>
  <c r="Y93" i="1"/>
  <c r="X93" i="1"/>
  <c r="W93" i="1"/>
  <c r="Y92" i="1"/>
  <c r="X92" i="1"/>
  <c r="W92" i="1"/>
  <c r="Y91" i="1"/>
  <c r="X91" i="1"/>
  <c r="W91" i="1"/>
  <c r="Y90" i="1"/>
  <c r="X90" i="1"/>
  <c r="W90" i="1"/>
  <c r="Y89" i="1"/>
  <c r="X89" i="1"/>
  <c r="W89" i="1"/>
  <c r="Y88" i="1"/>
  <c r="X88" i="1"/>
  <c r="W88" i="1"/>
  <c r="Y87" i="1"/>
  <c r="X87" i="1"/>
  <c r="W87" i="1"/>
  <c r="Y86" i="1"/>
  <c r="X86" i="1"/>
  <c r="W86" i="1"/>
  <c r="Y85" i="1"/>
  <c r="X85" i="1"/>
  <c r="W85" i="1"/>
  <c r="Y84" i="1"/>
  <c r="X84" i="1"/>
  <c r="W84" i="1"/>
  <c r="Y83" i="1"/>
  <c r="X83" i="1"/>
  <c r="W83" i="1"/>
  <c r="Y82" i="1"/>
  <c r="X82" i="1"/>
  <c r="W82" i="1"/>
  <c r="Y81" i="1"/>
  <c r="X81" i="1"/>
  <c r="W81" i="1"/>
  <c r="Y80" i="1"/>
  <c r="X80" i="1"/>
  <c r="W80" i="1"/>
  <c r="Y79" i="1"/>
  <c r="X79" i="1"/>
  <c r="W79" i="1"/>
  <c r="Y78" i="1"/>
  <c r="X78" i="1"/>
  <c r="W78" i="1"/>
  <c r="Y77" i="1"/>
  <c r="X77" i="1"/>
  <c r="W77" i="1"/>
  <c r="Y76" i="1"/>
  <c r="X76" i="1"/>
  <c r="W76" i="1"/>
  <c r="Y75" i="1"/>
  <c r="X75" i="1"/>
  <c r="W75" i="1"/>
  <c r="Y74" i="1"/>
  <c r="X74" i="1"/>
  <c r="W74" i="1"/>
  <c r="Y73" i="1"/>
  <c r="X73" i="1"/>
  <c r="W73" i="1"/>
  <c r="Y72" i="1"/>
  <c r="X72" i="1"/>
  <c r="W72" i="1"/>
  <c r="Y71" i="1"/>
  <c r="X71" i="1"/>
  <c r="W71" i="1"/>
  <c r="Y70" i="1"/>
  <c r="X70" i="1"/>
  <c r="W70" i="1"/>
  <c r="Y69" i="1"/>
  <c r="X69" i="1"/>
  <c r="W69" i="1"/>
  <c r="Y68" i="1"/>
  <c r="X68" i="1"/>
  <c r="W68" i="1"/>
  <c r="Y67" i="1"/>
  <c r="X67" i="1"/>
  <c r="W67" i="1"/>
  <c r="Y66" i="1"/>
  <c r="X66" i="1"/>
  <c r="W66" i="1"/>
  <c r="Y65" i="1"/>
  <c r="X65" i="1"/>
  <c r="W65" i="1"/>
  <c r="Y64" i="1"/>
  <c r="X64" i="1"/>
  <c r="W64" i="1"/>
  <c r="Y63" i="1"/>
  <c r="X63" i="1"/>
  <c r="W63" i="1"/>
  <c r="Y62" i="1"/>
  <c r="X62" i="1"/>
  <c r="W62" i="1"/>
  <c r="Y61" i="1"/>
  <c r="X61" i="1"/>
  <c r="W61" i="1"/>
  <c r="Y60" i="1"/>
  <c r="X60" i="1"/>
  <c r="W60" i="1"/>
  <c r="Y59" i="1"/>
  <c r="X59" i="1"/>
  <c r="W59" i="1"/>
  <c r="Y58" i="1"/>
  <c r="X58" i="1"/>
  <c r="W58" i="1"/>
  <c r="Y57" i="1"/>
  <c r="X57" i="1"/>
  <c r="W57" i="1"/>
  <c r="Y56" i="1"/>
  <c r="X56" i="1"/>
  <c r="W56" i="1"/>
  <c r="Y55" i="1"/>
  <c r="X55" i="1"/>
  <c r="W55" i="1"/>
  <c r="Y54" i="1"/>
  <c r="X54" i="1"/>
  <c r="W54" i="1"/>
  <c r="Y53" i="1"/>
  <c r="X53" i="1"/>
  <c r="W53" i="1"/>
  <c r="Y52" i="1"/>
  <c r="X52" i="1"/>
  <c r="W52" i="1"/>
  <c r="Y51" i="1"/>
  <c r="X51" i="1"/>
  <c r="W51" i="1"/>
  <c r="Y50" i="1"/>
  <c r="X50" i="1"/>
  <c r="W50" i="1"/>
  <c r="Y49" i="1"/>
  <c r="X49" i="1"/>
  <c r="W49" i="1"/>
  <c r="Y48" i="1"/>
  <c r="X48" i="1"/>
  <c r="W48" i="1"/>
  <c r="Y47" i="1"/>
  <c r="X47" i="1"/>
  <c r="W47" i="1"/>
  <c r="Y46" i="1"/>
  <c r="X46" i="1"/>
  <c r="W46" i="1"/>
  <c r="Y45" i="1"/>
  <c r="X45" i="1"/>
  <c r="W45" i="1"/>
  <c r="Y44" i="1"/>
  <c r="X44" i="1"/>
  <c r="W44" i="1"/>
  <c r="Y43" i="1"/>
  <c r="X43" i="1"/>
  <c r="W43" i="1"/>
  <c r="Y42" i="1"/>
  <c r="X42" i="1"/>
  <c r="W42" i="1"/>
  <c r="Y41" i="1"/>
  <c r="X41" i="1"/>
  <c r="W41" i="1"/>
  <c r="Y40" i="1"/>
  <c r="X40" i="1"/>
  <c r="W40" i="1"/>
  <c r="Y39" i="1"/>
  <c r="X39" i="1"/>
  <c r="W39" i="1"/>
  <c r="Y38" i="1"/>
  <c r="X38" i="1"/>
  <c r="W38" i="1"/>
  <c r="Y37" i="1"/>
  <c r="X37" i="1"/>
  <c r="W37" i="1"/>
  <c r="Y36" i="1"/>
  <c r="X36" i="1"/>
  <c r="W36" i="1"/>
  <c r="Y35" i="1"/>
  <c r="X35" i="1"/>
  <c r="W35" i="1"/>
  <c r="Y34" i="1"/>
  <c r="X34" i="1"/>
  <c r="W34" i="1"/>
  <c r="Y33" i="1"/>
  <c r="X33" i="1"/>
  <c r="W33" i="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21" i="1"/>
  <c r="X21" i="1"/>
  <c r="W21" i="1"/>
  <c r="Y20" i="1"/>
  <c r="X20" i="1"/>
  <c r="W20"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AF163" i="9"/>
  <c r="AF162" i="9"/>
  <c r="AF161" i="9"/>
  <c r="AF160" i="9"/>
  <c r="AF159" i="9"/>
  <c r="AF158" i="9"/>
  <c r="AF157" i="9"/>
  <c r="AF156" i="9"/>
  <c r="AF155" i="9"/>
  <c r="AF154" i="9"/>
  <c r="AF153" i="9"/>
  <c r="AF152" i="9"/>
  <c r="AF151" i="9"/>
  <c r="AF150" i="9"/>
  <c r="AF149" i="9"/>
  <c r="AF148" i="9"/>
  <c r="AF147" i="9"/>
  <c r="AF146" i="9"/>
  <c r="AF145" i="9"/>
  <c r="AF144" i="9"/>
  <c r="AF143" i="9"/>
  <c r="AF142" i="9"/>
  <c r="AF141" i="9"/>
  <c r="AF140" i="9"/>
  <c r="AF139" i="9"/>
  <c r="AF138" i="9"/>
  <c r="AF137" i="9"/>
  <c r="AF136" i="9"/>
  <c r="AF135" i="9"/>
  <c r="AF134" i="9"/>
  <c r="AF133" i="9"/>
  <c r="AF132" i="9"/>
  <c r="AF131" i="9"/>
  <c r="AF130" i="9"/>
  <c r="AF129" i="9"/>
  <c r="AF128" i="9"/>
  <c r="AF127" i="9"/>
  <c r="AF126" i="9"/>
  <c r="AF125" i="9"/>
  <c r="AF124" i="9"/>
  <c r="AF123" i="9"/>
  <c r="AF122" i="9"/>
  <c r="AF121" i="9"/>
  <c r="AF120" i="9"/>
  <c r="AF119" i="9"/>
  <c r="AF118" i="9"/>
  <c r="AF117" i="9"/>
  <c r="AF116" i="9"/>
  <c r="AF115" i="9"/>
  <c r="AF114" i="9"/>
  <c r="AF113" i="9"/>
  <c r="AF112" i="9"/>
  <c r="AF111" i="9"/>
  <c r="AF110" i="9"/>
  <c r="AF109" i="9"/>
  <c r="AF108" i="9"/>
  <c r="AF107" i="9"/>
  <c r="AF106" i="9"/>
  <c r="AF105" i="9"/>
  <c r="AF104" i="9"/>
  <c r="AF103" i="9"/>
  <c r="AF102" i="9"/>
  <c r="AF101" i="9"/>
  <c r="AF100" i="9"/>
  <c r="AF99" i="9"/>
  <c r="AF98" i="9"/>
  <c r="AF97" i="9"/>
  <c r="AF96" i="9"/>
  <c r="AF95" i="9"/>
  <c r="AF94" i="9"/>
  <c r="AF93" i="9"/>
  <c r="AF92" i="9"/>
  <c r="AF91" i="9"/>
  <c r="AF90" i="9"/>
  <c r="AF89" i="9"/>
  <c r="AF88" i="9"/>
  <c r="AF87" i="9"/>
  <c r="AF86" i="9"/>
  <c r="AF85" i="9"/>
  <c r="AF84" i="9"/>
  <c r="AF83" i="9"/>
  <c r="AF82" i="9"/>
  <c r="AF81" i="9"/>
  <c r="AF80" i="9"/>
  <c r="AF79" i="9"/>
  <c r="AF78" i="9"/>
  <c r="AF77" i="9"/>
  <c r="AF76" i="9"/>
  <c r="AF75" i="9"/>
  <c r="AF74" i="9"/>
  <c r="AF73" i="9"/>
  <c r="AF72" i="9"/>
  <c r="AF71" i="9"/>
  <c r="AF70" i="9"/>
  <c r="AF69" i="9"/>
  <c r="AF68" i="9"/>
  <c r="AF67" i="9"/>
  <c r="AF66" i="9"/>
  <c r="AF65" i="9"/>
  <c r="AF64" i="9"/>
  <c r="AF63" i="9"/>
  <c r="AF62" i="9"/>
  <c r="AF61" i="9"/>
  <c r="AF60" i="9"/>
  <c r="AF59" i="9"/>
  <c r="AF58" i="9"/>
  <c r="AF57" i="9"/>
  <c r="AF56" i="9"/>
  <c r="AF55" i="9"/>
  <c r="AF54" i="9"/>
  <c r="AF53" i="9"/>
  <c r="AF52" i="9"/>
  <c r="AF51" i="9"/>
  <c r="AF50" i="9"/>
  <c r="AF49" i="9"/>
  <c r="AF48"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F10" i="9"/>
  <c r="AF9" i="9"/>
  <c r="AF8" i="9"/>
  <c r="AF7" i="9"/>
  <c r="AF6" i="9"/>
  <c r="AF5" i="9"/>
  <c r="AF4" i="9"/>
  <c r="S6" i="13"/>
  <c r="T6" i="13"/>
  <c r="U6" i="13"/>
</calcChain>
</file>

<file path=xl/sharedStrings.xml><?xml version="1.0" encoding="utf-8"?>
<sst xmlns="http://schemas.openxmlformats.org/spreadsheetml/2006/main" count="5251" uniqueCount="2066">
  <si>
    <t>GOVERNMENT</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</si>
  <si>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</si>
  <si>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</si>
  <si>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</si>
  <si>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</si>
  <si>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</si>
  <si>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</si>
  <si>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</si>
  <si>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</si>
  <si>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</si>
  <si>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</si>
  <si>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</si>
  <si>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</si>
  <si>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</si>
  <si>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</si>
  <si>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</si>
  <si>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</si>
  <si>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</si>
  <si>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</si>
  <si>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</si>
  <si>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</si>
  <si>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</si>
  <si>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</si>
  <si>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</si>
  <si>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</si>
  <si>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</si>
  <si>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</si>
  <si>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</si>
  <si>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</si>
  <si>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</si>
  <si>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</si>
  <si>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</si>
  <si>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</si>
  <si>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</si>
  <si>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</si>
  <si>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</si>
  <si>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</si>
  <si>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</si>
  <si>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</si>
  <si>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</si>
  <si>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</si>
  <si>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</si>
  <si>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</si>
  <si>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</si>
  <si>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</si>
  <si>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</si>
  <si>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</si>
  <si>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</si>
  <si>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</si>
  <si>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</si>
  <si>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</si>
  <si>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</si>
  <si>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</si>
  <si>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</si>
  <si>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</si>
  <si>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</si>
  <si>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</si>
  <si>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</si>
  <si>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</si>
  <si>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</si>
  <si>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</si>
  <si>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</si>
  <si>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</si>
  <si>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</si>
  <si>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</si>
  <si>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</si>
  <si>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</si>
  <si>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</si>
  <si>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</si>
  <si>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</si>
  <si>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</si>
  <si>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</si>
  <si>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</si>
  <si>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</si>
  <si>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</si>
  <si>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</si>
  <si>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</si>
  <si>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</si>
  <si>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</si>
  <si>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</si>
  <si>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</si>
  <si>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</si>
  <si>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</si>
  <si>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</si>
  <si>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</si>
  <si>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</si>
  <si>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</si>
  <si>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</si>
  <si>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</si>
  <si>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</si>
  <si>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</si>
  <si>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</si>
  <si>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</si>
  <si>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</si>
  <si>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</si>
  <si>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</si>
  <si>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</si>
  <si>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</si>
  <si>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</si>
  <si>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</si>
  <si>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</si>
  <si>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</si>
  <si>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</si>
  <si>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</si>
  <si>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</si>
  <si>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</si>
  <si>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</si>
  <si>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</si>
  <si>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</si>
  <si>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</si>
  <si>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</si>
  <si>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</si>
  <si>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</si>
  <si>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</si>
  <si>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</si>
  <si>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</si>
  <si>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</si>
  <si>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</si>
  <si>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</si>
  <si>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</si>
  <si>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</si>
  <si>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</si>
  <si>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</si>
  <si>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</si>
  <si>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</si>
  <si>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</si>
  <si>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</si>
  <si>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</si>
  <si>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</si>
  <si>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</si>
  <si>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</si>
  <si>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</si>
  <si>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</si>
  <si>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</si>
  <si>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</si>
  <si>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</si>
  <si>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</si>
  <si>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</si>
  <si>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</si>
  <si>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</si>
  <si>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</si>
  <si>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</si>
  <si>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</si>
  <si>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</si>
  <si>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</si>
  <si>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</si>
  <si>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</si>
  <si>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</si>
  <si>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</si>
  <si>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</si>
  <si>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</si>
  <si>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</si>
  <si>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</si>
  <si>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</si>
  <si>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</si>
  <si>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</si>
  <si>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</si>
  <si>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</si>
  <si>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</si>
  <si>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</si>
  <si>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GEORGIA</t>
  </si>
  <si>
    <t>Total</t>
  </si>
  <si>
    <t>Republican</t>
  </si>
  <si>
    <t>Libertarian</t>
  </si>
  <si>
    <t>Votes Cast for President</t>
  </si>
  <si>
    <t>Female</t>
  </si>
  <si>
    <t>Male</t>
  </si>
  <si>
    <t>Asian</t>
  </si>
  <si>
    <t>Hispanic</t>
  </si>
  <si>
    <t>Other Race</t>
  </si>
  <si>
    <t>Black</t>
  </si>
  <si>
    <t>White</t>
  </si>
  <si>
    <t>Voting History</t>
  </si>
  <si>
    <t>Percent</t>
  </si>
  <si>
    <t>by Registered Voters</t>
  </si>
  <si>
    <t>Registered Voters</t>
  </si>
  <si>
    <t>2014 General Election</t>
  </si>
  <si>
    <t>by Party (Percent)</t>
  </si>
  <si>
    <t>County</t>
  </si>
  <si>
    <t>MITT ROMNEY (R)</t>
  </si>
  <si>
    <t>BARACK OBAMA (I)D</t>
  </si>
  <si>
    <t>GARY JOHNSON (L)</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</si>
  <si>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</si>
  <si>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</si>
  <si>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</si>
  <si>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</si>
  <si>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</si>
  <si>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</si>
  <si>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</si>
  <si>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</si>
  <si>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</si>
  <si>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</si>
  <si>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</si>
  <si>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</si>
  <si>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</si>
  <si>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</si>
  <si>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</si>
  <si>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</si>
  <si>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</si>
  <si>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</si>
  <si>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</si>
  <si>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</si>
  <si>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</si>
  <si>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</si>
  <si>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</si>
  <si>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</si>
  <si>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</si>
  <si>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</si>
  <si>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</si>
  <si>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</si>
  <si>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</si>
  <si>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</si>
  <si>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</si>
  <si>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</si>
  <si>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</si>
  <si>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</si>
  <si>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</si>
  <si>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</si>
  <si>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</si>
  <si>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</si>
  <si>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</si>
  <si>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</si>
  <si>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</si>
  <si>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</si>
  <si>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</si>
  <si>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</si>
  <si>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</si>
  <si>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</si>
  <si>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</si>
  <si>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</si>
  <si>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</si>
  <si>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</si>
  <si>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</si>
  <si>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</si>
  <si>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</si>
  <si>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</si>
  <si>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</si>
  <si>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</si>
  <si>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</si>
  <si>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</si>
  <si>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</si>
  <si>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</si>
  <si>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</si>
  <si>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</si>
  <si>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</si>
  <si>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</si>
  <si>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</si>
  <si>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</si>
  <si>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</si>
  <si>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</si>
  <si>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</si>
  <si>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</si>
  <si>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</si>
  <si>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</si>
  <si>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</si>
  <si>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</si>
  <si>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</si>
  <si>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</si>
  <si>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</si>
  <si>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</si>
  <si>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</si>
  <si>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</si>
  <si>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</si>
  <si>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</si>
  <si>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</si>
  <si>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</si>
  <si>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</si>
  <si>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</si>
  <si>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</si>
  <si>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</si>
  <si>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</si>
  <si>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</si>
  <si>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</si>
  <si>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</si>
  <si>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</si>
  <si>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</si>
  <si>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</si>
  <si>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</si>
  <si>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</si>
  <si>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</si>
  <si>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</si>
  <si>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</si>
  <si>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</si>
  <si>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</si>
  <si>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</si>
  <si>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</si>
  <si>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</si>
  <si>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</si>
  <si>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</si>
  <si>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</si>
  <si>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</si>
  <si>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</si>
  <si>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</si>
  <si>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</si>
  <si>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</si>
  <si>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</si>
  <si>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</si>
  <si>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</si>
  <si>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</si>
  <si>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</si>
  <si>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</si>
  <si>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</si>
  <si>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</si>
  <si>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</si>
  <si>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</si>
  <si>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</si>
  <si>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</si>
  <si>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</si>
  <si>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</si>
  <si>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</si>
  <si>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</si>
  <si>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</si>
  <si>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</si>
  <si>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</si>
  <si>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</si>
  <si>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</si>
  <si>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</si>
  <si>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</si>
  <si>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</si>
  <si>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</si>
  <si>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</si>
  <si>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</si>
  <si>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</si>
  <si>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</si>
  <si>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</si>
  <si>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</si>
  <si>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</si>
  <si>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</si>
  <si>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</si>
  <si>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</si>
  <si>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</si>
  <si>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</si>
  <si>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</si>
  <si>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</si>
  <si>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</si>
  <si>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Whitfield</t>
  </si>
  <si>
    <t>Wilcox</t>
  </si>
  <si>
    <t>Wilkes</t>
  </si>
  <si>
    <t>Wilkinson</t>
  </si>
  <si>
    <t>Worth</t>
  </si>
  <si>
    <t>Total:</t>
  </si>
  <si>
    <t>President of the United States</t>
  </si>
  <si>
    <t>Ballots Cast</t>
  </si>
  <si>
    <t>Voter Turnout</t>
  </si>
  <si>
    <t>65.21 %</t>
  </si>
  <si>
    <t>67.22 %</t>
  </si>
  <si>
    <t>79.32 %</t>
  </si>
  <si>
    <t>74.14 %</t>
  </si>
  <si>
    <t>75.13 %</t>
  </si>
  <si>
    <t>71.04 %</t>
  </si>
  <si>
    <t>72.13 %</t>
  </si>
  <si>
    <t>71.39 %</t>
  </si>
  <si>
    <t>70.51 %</t>
  </si>
  <si>
    <t>60.63 %</t>
  </si>
  <si>
    <t>73.28 %</t>
  </si>
  <si>
    <t>77.42 %</t>
  </si>
  <si>
    <t>69.22 %</t>
  </si>
  <si>
    <t>73.24 %</t>
  </si>
  <si>
    <t>69.24 %</t>
  </si>
  <si>
    <t>67.76 %</t>
  </si>
  <si>
    <t>76.09 %</t>
  </si>
  <si>
    <t>79.78 %</t>
  </si>
  <si>
    <t>77.54 %</t>
  </si>
  <si>
    <t>66.35 %</t>
  </si>
  <si>
    <t>72.49 %</t>
  </si>
  <si>
    <t>72.03 %</t>
  </si>
  <si>
    <t>57.75 %</t>
  </si>
  <si>
    <t>71.74 %</t>
  </si>
  <si>
    <t>72.57 %</t>
  </si>
  <si>
    <t>36.25 %</t>
  </si>
  <si>
    <t>66.89 %</t>
  </si>
  <si>
    <t>76.49 %</t>
  </si>
  <si>
    <t>67.42 %</t>
  </si>
  <si>
    <t>79.81 %</t>
  </si>
  <si>
    <t>61.81 %</t>
  </si>
  <si>
    <t>68.56 %</t>
  </si>
  <si>
    <t>74.94 %</t>
  </si>
  <si>
    <t>68.57 %</t>
  </si>
  <si>
    <t>72.27 %</t>
  </si>
  <si>
    <t>75.53 %</t>
  </si>
  <si>
    <t>74.30 %</t>
  </si>
  <si>
    <t>71.07 %</t>
  </si>
  <si>
    <t>55.58 %</t>
  </si>
  <si>
    <t>77.76 %</t>
  </si>
  <si>
    <t>74.50 %</t>
  </si>
  <si>
    <t>73.45 %</t>
  </si>
  <si>
    <t>70.77 %</t>
  </si>
  <si>
    <t>76.27 %</t>
  </si>
  <si>
    <t>70.24 %</t>
  </si>
  <si>
    <t>74.77 %</t>
  </si>
  <si>
    <t>69.29 %</t>
  </si>
  <si>
    <t>59.76 %</t>
  </si>
  <si>
    <t>71.15 %</t>
  </si>
  <si>
    <t>73.41 %</t>
  </si>
  <si>
    <t>73.35 %</t>
  </si>
  <si>
    <t>73.39 %</t>
  </si>
  <si>
    <t>69.78 %</t>
  </si>
  <si>
    <t>78.92 %</t>
  </si>
  <si>
    <t>69.92 %</t>
  </si>
  <si>
    <t>80.11 %</t>
  </si>
  <si>
    <t>69.75 %</t>
  </si>
  <si>
    <t>70.39 %</t>
  </si>
  <si>
    <t>74.79 %</t>
  </si>
  <si>
    <t>72.52 %</t>
  </si>
  <si>
    <t>70.88 %</t>
  </si>
  <si>
    <t>67.03 %</t>
  </si>
  <si>
    <t>63.32 %</t>
  </si>
  <si>
    <t>79.35 %</t>
  </si>
  <si>
    <t>75.22 %</t>
  </si>
  <si>
    <t>65.93 %</t>
  </si>
  <si>
    <t>72.44 %</t>
  </si>
  <si>
    <t>73.55 %</t>
  </si>
  <si>
    <t>71.84 %</t>
  </si>
  <si>
    <t>76.82 %</t>
  </si>
  <si>
    <t>75.79 %</t>
  </si>
  <si>
    <t>76.77 %</t>
  </si>
  <si>
    <t>74.45 %</t>
  </si>
  <si>
    <t>73.08 %</t>
  </si>
  <si>
    <t>77.49 %</t>
  </si>
  <si>
    <t>74.64 %</t>
  </si>
  <si>
    <t>76.08 %</t>
  </si>
  <si>
    <t>72.02 %</t>
  </si>
  <si>
    <t>74.89 %</t>
  </si>
  <si>
    <t>70.70 %</t>
  </si>
  <si>
    <t>76.41 %</t>
  </si>
  <si>
    <t>77.57 %</t>
  </si>
  <si>
    <t>65.65 %</t>
  </si>
  <si>
    <t>75.91 %</t>
  </si>
  <si>
    <t>60.67 %</t>
  </si>
  <si>
    <t>74.88 %</t>
  </si>
  <si>
    <t>59.03 %</t>
  </si>
  <si>
    <t>76.84 %</t>
  </si>
  <si>
    <t>71.18 %</t>
  </si>
  <si>
    <t>74.61 %</t>
  </si>
  <si>
    <t>78.59 %</t>
  </si>
  <si>
    <t>74.18 %</t>
  </si>
  <si>
    <t>79.63 %</t>
  </si>
  <si>
    <t>70.83 %</t>
  </si>
  <si>
    <t>71.96 %</t>
  </si>
  <si>
    <t>72.71 %</t>
  </si>
  <si>
    <t>71.85 %</t>
  </si>
  <si>
    <t>70.98 %</t>
  </si>
  <si>
    <t>80.73 %</t>
  </si>
  <si>
    <t>74.00 %</t>
  </si>
  <si>
    <t>66.24 %</t>
  </si>
  <si>
    <t>58.70 %</t>
  </si>
  <si>
    <t>74.97 %</t>
  </si>
  <si>
    <t>80.00 %</t>
  </si>
  <si>
    <t>82.33 %</t>
  </si>
  <si>
    <t>74.01 %</t>
  </si>
  <si>
    <t>73.16 %</t>
  </si>
  <si>
    <t>74.19 %</t>
  </si>
  <si>
    <t>71.26 %</t>
  </si>
  <si>
    <t>76.78 %</t>
  </si>
  <si>
    <t>71.13 %</t>
  </si>
  <si>
    <t>81.95 %</t>
  </si>
  <si>
    <t>78.94 %</t>
  </si>
  <si>
    <t>77.30 %</t>
  </si>
  <si>
    <t>75.98 %</t>
  </si>
  <si>
    <t>72.92 %</t>
  </si>
  <si>
    <t>75.50 %</t>
  </si>
  <si>
    <t>73.30 %</t>
  </si>
  <si>
    <t>73.02 %</t>
  </si>
  <si>
    <t>75.52 %</t>
  </si>
  <si>
    <t>70.65 %</t>
  </si>
  <si>
    <t>68.93 %</t>
  </si>
  <si>
    <t>70.40 %</t>
  </si>
  <si>
    <t>73.48 %</t>
  </si>
  <si>
    <t>77.50 %</t>
  </si>
  <si>
    <t>76.20 %</t>
  </si>
  <si>
    <t>70.50 %</t>
  </si>
  <si>
    <t>75.61 %</t>
  </si>
  <si>
    <t>74.29 %</t>
  </si>
  <si>
    <t>74.04 %</t>
  </si>
  <si>
    <t>71.95 %</t>
  </si>
  <si>
    <t>81.88 %</t>
  </si>
  <si>
    <t>69.82 %</t>
  </si>
  <si>
    <t>64.46 %</t>
  </si>
  <si>
    <t>72.75 %</t>
  </si>
  <si>
    <t>71.99 %</t>
  </si>
  <si>
    <t>85.82 %</t>
  </si>
  <si>
    <t>67.38 %</t>
  </si>
  <si>
    <t>54.82 %</t>
  </si>
  <si>
    <t>75.47 %</t>
  </si>
  <si>
    <t>70.85 %</t>
  </si>
  <si>
    <t>70.15 %</t>
  </si>
  <si>
    <t>75.56 %</t>
  </si>
  <si>
    <t>70.94 %</t>
  </si>
  <si>
    <t>63.05 %</t>
  </si>
  <si>
    <t>73.59 %</t>
  </si>
  <si>
    <t>68.44 %</t>
  </si>
  <si>
    <t>76.29 %</t>
  </si>
  <si>
    <t>77.64 %</t>
  </si>
  <si>
    <t>82.07 %</t>
  </si>
  <si>
    <t>72.59 %</t>
  </si>
  <si>
    <t>72.19 %</t>
  </si>
  <si>
    <t/>
  </si>
  <si>
    <t>Election Day</t>
  </si>
  <si>
    <t>Absentee by Mail</t>
  </si>
  <si>
    <t>Advance in Person</t>
  </si>
  <si>
    <t>Provisional</t>
  </si>
  <si>
    <t>Total Votes</t>
  </si>
  <si>
    <t>Totals:</t>
  </si>
  <si>
    <t>http://sos.ga.gov/index.php/Elections/current_and_past_elections_results</t>
  </si>
  <si>
    <t xml:space="preserve">General Election - November 6, 2012 </t>
  </si>
  <si>
    <t>=&gt;</t>
  </si>
  <si>
    <t>VOTERS</t>
  </si>
  <si>
    <t>TOTAL</t>
  </si>
  <si>
    <t>VOTERS=&gt;</t>
  </si>
  <si>
    <t>OTHER</t>
  </si>
  <si>
    <t>OF</t>
  </si>
  <si>
    <t>NUMBER</t>
  </si>
  <si>
    <t>MALE</t>
  </si>
  <si>
    <t>NATIVE-AM</t>
  </si>
  <si>
    <t>FEMALE</t>
  </si>
  <si>
    <t>HISP-LT</t>
  </si>
  <si>
    <t>ASIA-PI</t>
  </si>
  <si>
    <t>BLACK</t>
  </si>
  <si>
    <t>JEFFDAVIS</t>
  </si>
  <si>
    <t>BENHILL</t>
  </si>
  <si>
    <t>NAME</t>
  </si>
  <si>
    <t>CODE</t>
  </si>
  <si>
    <t>COUNTY</t>
  </si>
  <si>
    <t>EXPORT FROM PDF &amp; FIX</t>
  </si>
  <si>
    <t xml:space="preserve">Worksheet from 2014 CG that uses data from VOTER TURN OUT BY DEMOGRAPHICS General Election, November 6, 2012 http://sos.ga.gov/elections/TurnoutByDemographics/2012_1106/376_cfv_by_county_nov_2012.pdf
</t>
  </si>
  <si>
    <t>Asia - PI Female</t>
  </si>
  <si>
    <t>Asia - PI Male</t>
  </si>
  <si>
    <t>Black Female</t>
  </si>
  <si>
    <t>Black Male</t>
  </si>
  <si>
    <t>Hisp -LT Female</t>
  </si>
  <si>
    <t>Hisp -LT Male</t>
  </si>
  <si>
    <t>Native- AM Female</t>
  </si>
  <si>
    <t>Native- AM Male</t>
  </si>
  <si>
    <t>Other Female</t>
  </si>
  <si>
    <t>Other Male</t>
  </si>
  <si>
    <t>Unkown Female</t>
  </si>
  <si>
    <t>Unkown Male</t>
  </si>
  <si>
    <t>White Female</t>
  </si>
  <si>
    <t>White Male</t>
  </si>
  <si>
    <t># Voted</t>
  </si>
  <si>
    <t># Registered</t>
  </si>
  <si>
    <t>TOTALS</t>
  </si>
  <si>
    <t>http://sos.ga.gov/admin/uploads/CFV_for_Web_2.pdf  VOTER TURN OUT BY DEMOGRAPHICS General Election, November 4, 2014 </t>
  </si>
  <si>
    <t>in cg order</t>
  </si>
  <si>
    <t>42.43 %</t>
  </si>
  <si>
    <t>45.19 %</t>
  </si>
  <si>
    <t>44.96 %</t>
  </si>
  <si>
    <t>49.20 %</t>
  </si>
  <si>
    <t>52.24 %</t>
  </si>
  <si>
    <t>53.11 %</t>
  </si>
  <si>
    <t>48.37 %</t>
  </si>
  <si>
    <t>46.72 %</t>
  </si>
  <si>
    <t>45.76 %</t>
  </si>
  <si>
    <t>39.32 %</t>
  </si>
  <si>
    <t>51.89 %</t>
  </si>
  <si>
    <t>55.21 %</t>
  </si>
  <si>
    <t>37.71 %</t>
  </si>
  <si>
    <t>54.68 %</t>
  </si>
  <si>
    <t>42.58 %</t>
  </si>
  <si>
    <t>43.21 %</t>
  </si>
  <si>
    <t>48.64 %</t>
  </si>
  <si>
    <t>56.11 %</t>
  </si>
  <si>
    <t>51.14 %</t>
  </si>
  <si>
    <t>39.77 %</t>
  </si>
  <si>
    <t>50.46 %</t>
  </si>
  <si>
    <t>47.68 %</t>
  </si>
  <si>
    <t>44.03 %</t>
  </si>
  <si>
    <t>39.61 %</t>
  </si>
  <si>
    <t>51.44 %</t>
  </si>
  <si>
    <t>19.25 %</t>
  </si>
  <si>
    <t>45.51 %</t>
  </si>
  <si>
    <t>52.17 %</t>
  </si>
  <si>
    <t>46.05 %</t>
  </si>
  <si>
    <t>55.65 %</t>
  </si>
  <si>
    <t>49.29 %</t>
  </si>
  <si>
    <t>34.09 %</t>
  </si>
  <si>
    <t>53.35 %</t>
  </si>
  <si>
    <t>45.07 %</t>
  </si>
  <si>
    <t>44.88 %</t>
  </si>
  <si>
    <t>53.33 %</t>
  </si>
  <si>
    <t>46.47 %</t>
  </si>
  <si>
    <t>51.49 %</t>
  </si>
  <si>
    <t>50.55 %</t>
  </si>
  <si>
    <t>43.12 %</t>
  </si>
  <si>
    <t>55.38 %</t>
  </si>
  <si>
    <t>46.26 %</t>
  </si>
  <si>
    <t>52.87 %</t>
  </si>
  <si>
    <t>48.99 %</t>
  </si>
  <si>
    <t>51.53 %</t>
  </si>
  <si>
    <t>47.62 %</t>
  </si>
  <si>
    <t>45.90 %</t>
  </si>
  <si>
    <t>49.71 %</t>
  </si>
  <si>
    <t>35.81 %</t>
  </si>
  <si>
    <t>44.80 %</t>
  </si>
  <si>
    <t>50.60 %</t>
  </si>
  <si>
    <t>48.50 %</t>
  </si>
  <si>
    <t>50.38 %</t>
  </si>
  <si>
    <t>61.09 %</t>
  </si>
  <si>
    <t>47.64 %</t>
  </si>
  <si>
    <t>52.68 %</t>
  </si>
  <si>
    <t>45.25 %</t>
  </si>
  <si>
    <t>48.08 %</t>
  </si>
  <si>
    <t>53.80 %</t>
  </si>
  <si>
    <t>46.08 %</t>
  </si>
  <si>
    <t>45.52 %</t>
  </si>
  <si>
    <t>44.15 %</t>
  </si>
  <si>
    <t>46.77 %</t>
  </si>
  <si>
    <t>57.99 %</t>
  </si>
  <si>
    <t>50.65 %</t>
  </si>
  <si>
    <t>50.83 %</t>
  </si>
  <si>
    <t>56.24 %</t>
  </si>
  <si>
    <t>46.43 %</t>
  </si>
  <si>
    <t>53.77 %</t>
  </si>
  <si>
    <t>57.01 %</t>
  </si>
  <si>
    <t>49.15 %</t>
  </si>
  <si>
    <t>53.43 %</t>
  </si>
  <si>
    <t>50.89 %</t>
  </si>
  <si>
    <t>51.19 %</t>
  </si>
  <si>
    <t>53.41 %</t>
  </si>
  <si>
    <t>52.23 %</t>
  </si>
  <si>
    <t>44.73 %</t>
  </si>
  <si>
    <t>50.53 %</t>
  </si>
  <si>
    <t>44.71 %</t>
  </si>
  <si>
    <t>50.42 %</t>
  </si>
  <si>
    <t>54.66 %</t>
  </si>
  <si>
    <t>52.44 %</t>
  </si>
  <si>
    <t>35.74 %</t>
  </si>
  <si>
    <t>50.00 %</t>
  </si>
  <si>
    <t>49.86 %</t>
  </si>
  <si>
    <t>36.31 %</t>
  </si>
  <si>
    <t>47.80 %</t>
  </si>
  <si>
    <t>37.15 %</t>
  </si>
  <si>
    <t>44.56 %</t>
  </si>
  <si>
    <t>53.57 %</t>
  </si>
  <si>
    <t>51.72 %</t>
  </si>
  <si>
    <t>50.97 %</t>
  </si>
  <si>
    <t>48.17 %</t>
  </si>
  <si>
    <t>51.22 %</t>
  </si>
  <si>
    <t>40.79 %</t>
  </si>
  <si>
    <t>46.86 %</t>
  </si>
  <si>
    <t>56.50 %</t>
  </si>
  <si>
    <t>50.20 %</t>
  </si>
  <si>
    <t>60.45 %</t>
  </si>
  <si>
    <t>38.39 %</t>
  </si>
  <si>
    <t>41.77 %</t>
  </si>
  <si>
    <t>50.98 %</t>
  </si>
  <si>
    <t>60.75 %</t>
  </si>
  <si>
    <t>54.75 %</t>
  </si>
  <si>
    <t>48.41 %</t>
  </si>
  <si>
    <t>51.15 %</t>
  </si>
  <si>
    <t>54.22 %</t>
  </si>
  <si>
    <t>43.28 %</t>
  </si>
  <si>
    <t>56.27 %</t>
  </si>
  <si>
    <t>45.75 %</t>
  </si>
  <si>
    <t>48.56 %</t>
  </si>
  <si>
    <t>55.72 %</t>
  </si>
  <si>
    <t>46.01 %</t>
  </si>
  <si>
    <t>58.83 %</t>
  </si>
  <si>
    <t>56.74 %</t>
  </si>
  <si>
    <t>48.40 %</t>
  </si>
  <si>
    <t>55.17 %</t>
  </si>
  <si>
    <t>57.90 %</t>
  </si>
  <si>
    <t>50.52 %</t>
  </si>
  <si>
    <t>46.95 %</t>
  </si>
  <si>
    <t>49.91 %</t>
  </si>
  <si>
    <t>40.87 %</t>
  </si>
  <si>
    <t>44.91 %</t>
  </si>
  <si>
    <t>46.52 %</t>
  </si>
  <si>
    <t>53.22 %</t>
  </si>
  <si>
    <t>49.25 %</t>
  </si>
  <si>
    <t>47.71 %</t>
  </si>
  <si>
    <t>52.50 %</t>
  </si>
  <si>
    <t>52.56 %</t>
  </si>
  <si>
    <t>58.01 %</t>
  </si>
  <si>
    <t>46.09 %</t>
  </si>
  <si>
    <t>44.53 %</t>
  </si>
  <si>
    <t>42.38 %</t>
  </si>
  <si>
    <t>46.45 %</t>
  </si>
  <si>
    <t>49.99 %</t>
  </si>
  <si>
    <t>55.57 %</t>
  </si>
  <si>
    <t>52.05 %</t>
  </si>
  <si>
    <t>41.38 %</t>
  </si>
  <si>
    <t>54.44 %</t>
  </si>
  <si>
    <t>41.56 %</t>
  </si>
  <si>
    <t>48.70 %</t>
  </si>
  <si>
    <t>56.93 %</t>
  </si>
  <si>
    <t>46.35 %</t>
  </si>
  <si>
    <t>55.28 %</t>
  </si>
  <si>
    <t>56.55 %</t>
  </si>
  <si>
    <t>56.15 %</t>
  </si>
  <si>
    <t>42.82 %</t>
  </si>
  <si>
    <t>49.63 %</t>
  </si>
  <si>
    <t>54.39 %</t>
  </si>
  <si>
    <t>60.77 %</t>
  </si>
  <si>
    <t>48.96 %</t>
  </si>
  <si>
    <t>50.03 %</t>
  </si>
  <si>
    <t>OFFICIAL RESULTS: Provisional ballots included. Detail.xls: County level details for election results. Contains votes received by each choice in each contest in each county, by vote type.</t>
  </si>
  <si>
    <t>http://results.enr.clarityelections.com/GA/54042/149045/en/reports.html</t>
  </si>
  <si>
    <t>Governor</t>
  </si>
  <si>
    <t>J. NATHAN DEAL (I)R</t>
  </si>
  <si>
    <t>JASON J. CARTER (D)</t>
  </si>
  <si>
    <t>ANDREW T. HUNT (L)</t>
  </si>
  <si>
    <t>registered voters minus provisional</t>
  </si>
  <si>
    <t>Total # Registered minus Registered Voters on the 2014 Registered Voters worksheet</t>
  </si>
  <si>
    <t>Rank</t>
  </si>
  <si>
    <t>Turnout by Race/Gender (Percent)</t>
  </si>
  <si>
    <t>Votes Cast for Governor, November 4, 2014 General Election</t>
  </si>
  <si>
    <t xml:space="preserve"> by Race/Gender (Percent)</t>
  </si>
  <si>
    <r>
      <rPr>
        <i/>
        <sz val="12"/>
        <color rgb="FF000000"/>
        <rFont val="Calibri"/>
        <scheme val="minor"/>
      </rPr>
      <t>Source:</t>
    </r>
    <r>
      <rPr>
        <sz val="12"/>
        <color rgb="FF000000"/>
        <rFont val="Calibri"/>
        <family val="2"/>
        <scheme val="minor"/>
      </rPr>
      <t xml:space="preserve"> Georgia Secretary of State, Elections, http://sos.ga.gov//?section=elections</t>
    </r>
  </si>
  <si>
    <r>
      <rPr>
        <i/>
        <sz val="12"/>
        <color theme="1"/>
        <rFont val="Calibri"/>
        <scheme val="minor"/>
      </rPr>
      <t>Notes:</t>
    </r>
    <r>
      <rPr>
        <sz val="12"/>
        <color theme="1"/>
        <rFont val="Calibri"/>
        <family val="2"/>
        <scheme val="minor"/>
      </rPr>
      <t xml:space="preserve"> Rank: 1 = highest (range 1-159).  When counties share the same rank, the next lower rank is omitted.  Because of rounded data, counties may have identical values shown, but different ranks.</t>
    </r>
  </si>
  <si>
    <t>Democratic</t>
  </si>
  <si>
    <t>DONALD J. TRUMP (REP)</t>
  </si>
  <si>
    <t>HILLARY CLINTON (DEM)</t>
  </si>
  <si>
    <t>GARY JOHNSON (LIB)</t>
  </si>
  <si>
    <t>General Election - November 8, 2016</t>
  </si>
  <si>
    <t xml:space="preserve">Race Codes: </t>
  </si>
  <si>
    <t xml:space="preserve">AI: </t>
  </si>
  <si>
    <t>AMERICAN INDIAN OR ALASKAN NATIVE</t>
  </si>
  <si>
    <t xml:space="preserve">AP: </t>
  </si>
  <si>
    <t>ASIAN OR PACIFIC ISLANDER</t>
  </si>
  <si>
    <t xml:space="preserve">BH: </t>
  </si>
  <si>
    <t>BLACK NOT OF HISPANIC ORIGIN</t>
  </si>
  <si>
    <t xml:space="preserve">HP: </t>
  </si>
  <si>
    <t>HISPANIC</t>
  </si>
  <si>
    <t xml:space="preserve">WH: </t>
  </si>
  <si>
    <t>WHITE NOT OF HISPANIC ORIGIN</t>
  </si>
  <si>
    <t xml:space="preserve">OT: </t>
  </si>
  <si>
    <t xml:space="preserve">UK: </t>
  </si>
  <si>
    <t>UNKNOWN</t>
  </si>
  <si>
    <t>COUNTY ID</t>
  </si>
  <si>
    <t>COUNTY NAME</t>
  </si>
  <si>
    <t xml:space="preserve">      AI         MALE  VOTERS</t>
  </si>
  <si>
    <t xml:space="preserve">    AI        FEMALE VOTERS</t>
  </si>
  <si>
    <t>AP    MALE  VOTERS</t>
  </si>
  <si>
    <t xml:space="preserve">    AP        FEMALE VOTERS</t>
  </si>
  <si>
    <t xml:space="preserve">    BH     MALE VOTERS</t>
  </si>
  <si>
    <t xml:space="preserve">    BH     FEMALE VOTERS</t>
  </si>
  <si>
    <t xml:space="preserve">    HP       MALE  VOTERS</t>
  </si>
  <si>
    <t xml:space="preserve">    HP       FEMALE  VOTERS</t>
  </si>
  <si>
    <t xml:space="preserve">    WH      MALE  VOTERS</t>
  </si>
  <si>
    <t xml:space="preserve">   WH        FEMALE  VOTERS</t>
  </si>
  <si>
    <t xml:space="preserve">    OT        MALE  VOTERS</t>
  </si>
  <si>
    <t xml:space="preserve">   OT      FEMALE  VOTERS</t>
  </si>
  <si>
    <t xml:space="preserve">    UK        MALE  VOTERS</t>
  </si>
  <si>
    <t>UK        FEMALE VOTERS</t>
  </si>
  <si>
    <t>TOTAL VOTERS</t>
  </si>
  <si>
    <t>001</t>
  </si>
  <si>
    <t>5</t>
  </si>
  <si>
    <t>0</t>
  </si>
  <si>
    <t>19</t>
  </si>
  <si>
    <t>15</t>
  </si>
  <si>
    <t>711</t>
  </si>
  <si>
    <t>1014</t>
  </si>
  <si>
    <t>50</t>
  </si>
  <si>
    <t>69</t>
  </si>
  <si>
    <t>3325</t>
  </si>
  <si>
    <t>3791</t>
  </si>
  <si>
    <t>16</t>
  </si>
  <si>
    <t>20</t>
  </si>
  <si>
    <t>119</t>
  </si>
  <si>
    <t>104</t>
  </si>
  <si>
    <t>9258</t>
  </si>
  <si>
    <t>002</t>
  </si>
  <si>
    <t>1</t>
  </si>
  <si>
    <t>4</t>
  </si>
  <si>
    <t>2</t>
  </si>
  <si>
    <t>339</t>
  </si>
  <si>
    <t>464</t>
  </si>
  <si>
    <t>58</t>
  </si>
  <si>
    <t>101</t>
  </si>
  <si>
    <t>1239</t>
  </si>
  <si>
    <t>1415</t>
  </si>
  <si>
    <t>6</t>
  </si>
  <si>
    <t>3</t>
  </si>
  <si>
    <t>36</t>
  </si>
  <si>
    <t>37</t>
  </si>
  <si>
    <t>3705</t>
  </si>
  <si>
    <t>003</t>
  </si>
  <si>
    <t>8</t>
  </si>
  <si>
    <t>7</t>
  </si>
  <si>
    <t>254</t>
  </si>
  <si>
    <t>456</t>
  </si>
  <si>
    <t>23</t>
  </si>
  <si>
    <t>28</t>
  </si>
  <si>
    <t>2019</t>
  </si>
  <si>
    <t>2343</t>
  </si>
  <si>
    <t>13</t>
  </si>
  <si>
    <t>117</t>
  </si>
  <si>
    <t>5397</t>
  </si>
  <si>
    <t>004</t>
  </si>
  <si>
    <t>365</t>
  </si>
  <si>
    <t>499</t>
  </si>
  <si>
    <t>9</t>
  </si>
  <si>
    <t>503</t>
  </si>
  <si>
    <t>556</t>
  </si>
  <si>
    <t>1977</t>
  </si>
  <si>
    <t>005</t>
  </si>
  <si>
    <t>11</t>
  </si>
  <si>
    <t>66</t>
  </si>
  <si>
    <t>75</t>
  </si>
  <si>
    <t>3388</t>
  </si>
  <si>
    <t>5304</t>
  </si>
  <si>
    <t>51</t>
  </si>
  <si>
    <t>83</t>
  </si>
  <si>
    <t>5311</t>
  </si>
  <si>
    <t>6112</t>
  </si>
  <si>
    <t>297</t>
  </si>
  <si>
    <t>280</t>
  </si>
  <si>
    <t>21074</t>
  </si>
  <si>
    <t>006</t>
  </si>
  <si>
    <t>27</t>
  </si>
  <si>
    <t>31</t>
  </si>
  <si>
    <t>82</t>
  </si>
  <si>
    <t>62</t>
  </si>
  <si>
    <t>61</t>
  </si>
  <si>
    <t>53</t>
  </si>
  <si>
    <t>3783</t>
  </si>
  <si>
    <t>4066</t>
  </si>
  <si>
    <t>18</t>
  </si>
  <si>
    <t>208</t>
  </si>
  <si>
    <t>172</t>
  </si>
  <si>
    <t>8584</t>
  </si>
  <si>
    <t>007</t>
  </si>
  <si>
    <t>10</t>
  </si>
  <si>
    <t>12</t>
  </si>
  <si>
    <t>243</t>
  </si>
  <si>
    <t>309</t>
  </si>
  <si>
    <t>1644</t>
  </si>
  <si>
    <t>2387</t>
  </si>
  <si>
    <t>529</t>
  </si>
  <si>
    <t>696</t>
  </si>
  <si>
    <t>13073</t>
  </si>
  <si>
    <t>15160</t>
  </si>
  <si>
    <t>129</t>
  </si>
  <si>
    <t>130</t>
  </si>
  <si>
    <t>1461</t>
  </si>
  <si>
    <t>1431</t>
  </si>
  <si>
    <t>37214</t>
  </si>
  <si>
    <t>008</t>
  </si>
  <si>
    <t>24</t>
  </si>
  <si>
    <t>1974</t>
  </si>
  <si>
    <t>2769</t>
  </si>
  <si>
    <t>471</t>
  </si>
  <si>
    <t>525</t>
  </si>
  <si>
    <t>19179</t>
  </si>
  <si>
    <t>21535</t>
  </si>
  <si>
    <t>147</t>
  </si>
  <si>
    <t>161</t>
  </si>
  <si>
    <t>2646</t>
  </si>
  <si>
    <t>2542</t>
  </si>
  <si>
    <t>52240</t>
  </si>
  <si>
    <t>009</t>
  </si>
  <si>
    <t>17</t>
  </si>
  <si>
    <t>977</t>
  </si>
  <si>
    <t>1757</t>
  </si>
  <si>
    <t>35</t>
  </si>
  <si>
    <t>44</t>
  </si>
  <si>
    <t>2275</t>
  </si>
  <si>
    <t>2591</t>
  </si>
  <si>
    <t>84</t>
  </si>
  <si>
    <t>88</t>
  </si>
  <si>
    <t>7903</t>
  </si>
  <si>
    <t>010</t>
  </si>
  <si>
    <t>14</t>
  </si>
  <si>
    <t>368</t>
  </si>
  <si>
    <t>511</t>
  </si>
  <si>
    <t>34</t>
  </si>
  <si>
    <t>47</t>
  </si>
  <si>
    <t>3480</t>
  </si>
  <si>
    <t>3864</t>
  </si>
  <si>
    <t>148</t>
  </si>
  <si>
    <t>8675</t>
  </si>
  <si>
    <t>011</t>
  </si>
  <si>
    <t>26</t>
  </si>
  <si>
    <t>397</t>
  </si>
  <si>
    <t>369</t>
  </si>
  <si>
    <t>17658</t>
  </si>
  <si>
    <t>27323</t>
  </si>
  <si>
    <t>224</t>
  </si>
  <si>
    <t>385</t>
  </si>
  <si>
    <t>16695</t>
  </si>
  <si>
    <t>19953</t>
  </si>
  <si>
    <t>262</t>
  </si>
  <si>
    <t>344</t>
  </si>
  <si>
    <t>1628</t>
  </si>
  <si>
    <t>1573</t>
  </si>
  <si>
    <t>86872</t>
  </si>
  <si>
    <t>012</t>
  </si>
  <si>
    <t>429</t>
  </si>
  <si>
    <t>753</t>
  </si>
  <si>
    <t>2250</t>
  </si>
  <si>
    <t>2499</t>
  </si>
  <si>
    <t>81</t>
  </si>
  <si>
    <t>6167</t>
  </si>
  <si>
    <t>013</t>
  </si>
  <si>
    <t>135</t>
  </si>
  <si>
    <t>3660</t>
  </si>
  <si>
    <t>4087</t>
  </si>
  <si>
    <t>155</t>
  </si>
  <si>
    <t>124</t>
  </si>
  <si>
    <t>8314</t>
  </si>
  <si>
    <t>014</t>
  </si>
  <si>
    <t>1296</t>
  </si>
  <si>
    <t>1888</t>
  </si>
  <si>
    <t>2305</t>
  </si>
  <si>
    <t>2569</t>
  </si>
  <si>
    <t>22</t>
  </si>
  <si>
    <t>234</t>
  </si>
  <si>
    <t>218</t>
  </si>
  <si>
    <t>8654</t>
  </si>
  <si>
    <t>015</t>
  </si>
  <si>
    <t>96</t>
  </si>
  <si>
    <t>1101</t>
  </si>
  <si>
    <t>1555</t>
  </si>
  <si>
    <t>207</t>
  </si>
  <si>
    <t>261</t>
  </si>
  <si>
    <t>6883</t>
  </si>
  <si>
    <t>7821</t>
  </si>
  <si>
    <t>89</t>
  </si>
  <si>
    <t>933</t>
  </si>
  <si>
    <t>932</t>
  </si>
  <si>
    <t>20164</t>
  </si>
  <si>
    <t>016</t>
  </si>
  <si>
    <t>105</t>
  </si>
  <si>
    <t>107</t>
  </si>
  <si>
    <t>3565</t>
  </si>
  <si>
    <t>5466</t>
  </si>
  <si>
    <t>175</t>
  </si>
  <si>
    <t>187</t>
  </si>
  <si>
    <t>10405</t>
  </si>
  <si>
    <t>11938</t>
  </si>
  <si>
    <t>94</t>
  </si>
  <si>
    <t>123</t>
  </si>
  <si>
    <t>1304</t>
  </si>
  <si>
    <t>1322</t>
  </si>
  <si>
    <t>34800</t>
  </si>
  <si>
    <t>017</t>
  </si>
  <si>
    <t>2404</t>
  </si>
  <si>
    <t>3626</t>
  </si>
  <si>
    <t>25</t>
  </si>
  <si>
    <t>2771</t>
  </si>
  <si>
    <t>3021</t>
  </si>
  <si>
    <t>21</t>
  </si>
  <si>
    <t>270</t>
  </si>
  <si>
    <t>12485</t>
  </si>
  <si>
    <t>018</t>
  </si>
  <si>
    <t>1187</t>
  </si>
  <si>
    <t>1629</t>
  </si>
  <si>
    <t>4053</t>
  </si>
  <si>
    <t>4580</t>
  </si>
  <si>
    <t>32</t>
  </si>
  <si>
    <t>445</t>
  </si>
  <si>
    <t>447</t>
  </si>
  <si>
    <t>12542</t>
  </si>
  <si>
    <t>019</t>
  </si>
  <si>
    <t>638</t>
  </si>
  <si>
    <t>952</t>
  </si>
  <si>
    <t>490</t>
  </si>
  <si>
    <t>557</t>
  </si>
  <si>
    <t>2689</t>
  </si>
  <si>
    <t>020</t>
  </si>
  <si>
    <t>1769</t>
  </si>
  <si>
    <t>2570</t>
  </si>
  <si>
    <t>189</t>
  </si>
  <si>
    <t>7635</t>
  </si>
  <si>
    <t>8685</t>
  </si>
  <si>
    <t>156</t>
  </si>
  <si>
    <t>1813</t>
  </si>
  <si>
    <t>1854</t>
  </si>
  <si>
    <t>25326</t>
  </si>
  <si>
    <t>021</t>
  </si>
  <si>
    <t>415</t>
  </si>
  <si>
    <t>588</t>
  </si>
  <si>
    <t>45</t>
  </si>
  <si>
    <t>1542</t>
  </si>
  <si>
    <t>1768</t>
  </si>
  <si>
    <t>143</t>
  </si>
  <si>
    <t>4692</t>
  </si>
  <si>
    <t>022</t>
  </si>
  <si>
    <t>122</t>
  </si>
  <si>
    <t>3811</t>
  </si>
  <si>
    <t>5861</t>
  </si>
  <si>
    <t>350</t>
  </si>
  <si>
    <t>442</t>
  </si>
  <si>
    <t>19296</t>
  </si>
  <si>
    <t>22055</t>
  </si>
  <si>
    <t>185</t>
  </si>
  <si>
    <t>268</t>
  </si>
  <si>
    <t>2287</t>
  </si>
  <si>
    <t>2429</t>
  </si>
  <si>
    <t>57292</t>
  </si>
  <si>
    <t>023</t>
  </si>
  <si>
    <t>71</t>
  </si>
  <si>
    <t>266</t>
  </si>
  <si>
    <t>332</t>
  </si>
  <si>
    <t>95</t>
  </si>
  <si>
    <t>13536</t>
  </si>
  <si>
    <t>16065</t>
  </si>
  <si>
    <t>85</t>
  </si>
  <si>
    <t>2042</t>
  </si>
  <si>
    <t>2013</t>
  </si>
  <si>
    <t>34845</t>
  </si>
  <si>
    <t>024</t>
  </si>
  <si>
    <t>420</t>
  </si>
  <si>
    <t>587</t>
  </si>
  <si>
    <t>1701</t>
  </si>
  <si>
    <t>1929</t>
  </si>
  <si>
    <t>248</t>
  </si>
  <si>
    <t>209</t>
  </si>
  <si>
    <t>5161</t>
  </si>
  <si>
    <t>025</t>
  </si>
  <si>
    <t>68</t>
  </si>
  <si>
    <t>747</t>
  </si>
  <si>
    <t>883</t>
  </si>
  <si>
    <t>24429</t>
  </si>
  <si>
    <t>35373</t>
  </si>
  <si>
    <t>1144</t>
  </si>
  <si>
    <t>1495</t>
  </si>
  <si>
    <t>36997</t>
  </si>
  <si>
    <t>43162</t>
  </si>
  <si>
    <t>757</t>
  </si>
  <si>
    <t>1001</t>
  </si>
  <si>
    <t>4495</t>
  </si>
  <si>
    <t>4739</t>
  </si>
  <si>
    <t>155372</t>
  </si>
  <si>
    <t>026</t>
  </si>
  <si>
    <t>286</t>
  </si>
  <si>
    <t>421</t>
  </si>
  <si>
    <t>42</t>
  </si>
  <si>
    <t>55</t>
  </si>
  <si>
    <t>682</t>
  </si>
  <si>
    <t>750</t>
  </si>
  <si>
    <t>2513</t>
  </si>
  <si>
    <t>027</t>
  </si>
  <si>
    <t>361</t>
  </si>
  <si>
    <t>459</t>
  </si>
  <si>
    <t>4297</t>
  </si>
  <si>
    <t>5024</t>
  </si>
  <si>
    <t>405</t>
  </si>
  <si>
    <t>423</t>
  </si>
  <si>
    <t>11112</t>
  </si>
  <si>
    <t>028</t>
  </si>
  <si>
    <t>54</t>
  </si>
  <si>
    <t>785</t>
  </si>
  <si>
    <t>3070</t>
  </si>
  <si>
    <t>4136</t>
  </si>
  <si>
    <t>2220</t>
  </si>
  <si>
    <t>53507</t>
  </si>
  <si>
    <t>60159</t>
  </si>
  <si>
    <t>670</t>
  </si>
  <si>
    <t>738</t>
  </si>
  <si>
    <t>5659</t>
  </si>
  <si>
    <t>5511</t>
  </si>
  <si>
    <t>138922</t>
  </si>
  <si>
    <t>029</t>
  </si>
  <si>
    <t>493</t>
  </si>
  <si>
    <t>718</t>
  </si>
  <si>
    <t>5763</t>
  </si>
  <si>
    <t>9534</t>
  </si>
  <si>
    <t>659</t>
  </si>
  <si>
    <t>912</t>
  </si>
  <si>
    <t>16279</t>
  </si>
  <si>
    <t>18823</t>
  </si>
  <si>
    <t>329</t>
  </si>
  <si>
    <t>434</t>
  </si>
  <si>
    <t>3208</t>
  </si>
  <si>
    <t>3340</t>
  </si>
  <si>
    <t>60532</t>
  </si>
  <si>
    <t>030</t>
  </si>
  <si>
    <t>370</t>
  </si>
  <si>
    <t>604</t>
  </si>
  <si>
    <t>352</t>
  </si>
  <si>
    <t>380</t>
  </si>
  <si>
    <t>1739</t>
  </si>
  <si>
    <t>031</t>
  </si>
  <si>
    <t>60</t>
  </si>
  <si>
    <t>1574</t>
  </si>
  <si>
    <t>1471</t>
  </si>
  <si>
    <t>38962</t>
  </si>
  <si>
    <t>59222</t>
  </si>
  <si>
    <t>1567</t>
  </si>
  <si>
    <t>2103</t>
  </si>
  <si>
    <t>7742</t>
  </si>
  <si>
    <t>9373</t>
  </si>
  <si>
    <t>729</t>
  </si>
  <si>
    <t>1124</t>
  </si>
  <si>
    <t>4893</t>
  </si>
  <si>
    <t>5748</t>
  </si>
  <si>
    <t>134621</t>
  </si>
  <si>
    <t>032</t>
  </si>
  <si>
    <t>603</t>
  </si>
  <si>
    <t>1084</t>
  </si>
  <si>
    <t>1237</t>
  </si>
  <si>
    <t>86</t>
  </si>
  <si>
    <t>3498</t>
  </si>
  <si>
    <t>033</t>
  </si>
  <si>
    <t>252</t>
  </si>
  <si>
    <t>5156</t>
  </si>
  <si>
    <t>5840</t>
  </si>
  <si>
    <t>43883</t>
  </si>
  <si>
    <t>64942</t>
  </si>
  <si>
    <t>7053</t>
  </si>
  <si>
    <t>9375</t>
  </si>
  <si>
    <t>121322</t>
  </si>
  <si>
    <t>135411</t>
  </si>
  <si>
    <t>3327</t>
  </si>
  <si>
    <t>4460</t>
  </si>
  <si>
    <t>11227</t>
  </si>
  <si>
    <t>11376</t>
  </si>
  <si>
    <t>423890</t>
  </si>
  <si>
    <t>034</t>
  </si>
  <si>
    <t>48</t>
  </si>
  <si>
    <t>2061</t>
  </si>
  <si>
    <t>3097</t>
  </si>
  <si>
    <t>204</t>
  </si>
  <si>
    <t>216</t>
  </si>
  <si>
    <t>5936</t>
  </si>
  <si>
    <t>6899</t>
  </si>
  <si>
    <t>40</t>
  </si>
  <si>
    <t>38</t>
  </si>
  <si>
    <t>149</t>
  </si>
  <si>
    <t>163</t>
  </si>
  <si>
    <t>18908</t>
  </si>
  <si>
    <t>035</t>
  </si>
  <si>
    <t>33</t>
  </si>
  <si>
    <t>1587</t>
  </si>
  <si>
    <t>2441</t>
  </si>
  <si>
    <t>242</t>
  </si>
  <si>
    <t>6015</t>
  </si>
  <si>
    <t>6952</t>
  </si>
  <si>
    <t>64</t>
  </si>
  <si>
    <t>388</t>
  </si>
  <si>
    <t>389</t>
  </si>
  <si>
    <t>18474</t>
  </si>
  <si>
    <t>036</t>
  </si>
  <si>
    <t>894</t>
  </si>
  <si>
    <t>1091</t>
  </si>
  <si>
    <t>5165</t>
  </si>
  <si>
    <t>6989</t>
  </si>
  <si>
    <t>772</t>
  </si>
  <si>
    <t>979</t>
  </si>
  <si>
    <t>26796</t>
  </si>
  <si>
    <t>30396</t>
  </si>
  <si>
    <t>467</t>
  </si>
  <si>
    <t>631</t>
  </si>
  <si>
    <t>3538</t>
  </si>
  <si>
    <t>3617</t>
  </si>
  <si>
    <t>81436</t>
  </si>
  <si>
    <t>037</t>
  </si>
  <si>
    <t>807</t>
  </si>
  <si>
    <t>1301</t>
  </si>
  <si>
    <t>2585</t>
  </si>
  <si>
    <t>2953</t>
  </si>
  <si>
    <t>93</t>
  </si>
  <si>
    <t>8010</t>
  </si>
  <si>
    <t>038</t>
  </si>
  <si>
    <t>395</t>
  </si>
  <si>
    <t>4738</t>
  </si>
  <si>
    <t>7172</t>
  </si>
  <si>
    <t>653</t>
  </si>
  <si>
    <t>928</t>
  </si>
  <si>
    <t>27007</t>
  </si>
  <si>
    <t>30222</t>
  </si>
  <si>
    <t>255</t>
  </si>
  <si>
    <t>289</t>
  </si>
  <si>
    <t>3312</t>
  </si>
  <si>
    <t>3526</t>
  </si>
  <si>
    <t>78796</t>
  </si>
  <si>
    <t>039</t>
  </si>
  <si>
    <t>577</t>
  </si>
  <si>
    <t>838</t>
  </si>
  <si>
    <t>2291</t>
  </si>
  <si>
    <t>2508</t>
  </si>
  <si>
    <t>142</t>
  </si>
  <si>
    <t>102</t>
  </si>
  <si>
    <t>6529</t>
  </si>
  <si>
    <t>040</t>
  </si>
  <si>
    <t>1564</t>
  </si>
  <si>
    <t>2568</t>
  </si>
  <si>
    <t>30</t>
  </si>
  <si>
    <t>2665</t>
  </si>
  <si>
    <t>3143</t>
  </si>
  <si>
    <t>108</t>
  </si>
  <si>
    <t>80</t>
  </si>
  <si>
    <t>10262</t>
  </si>
  <si>
    <t>041</t>
  </si>
  <si>
    <t>3633</t>
  </si>
  <si>
    <t>4000</t>
  </si>
  <si>
    <t>439</t>
  </si>
  <si>
    <t>393</t>
  </si>
  <si>
    <t>8593</t>
  </si>
  <si>
    <t>042</t>
  </si>
  <si>
    <t>6374</t>
  </si>
  <si>
    <t>7016</t>
  </si>
  <si>
    <t>466</t>
  </si>
  <si>
    <t>444</t>
  </si>
  <si>
    <t>14591</t>
  </si>
  <si>
    <t>043</t>
  </si>
  <si>
    <t>1924</t>
  </si>
  <si>
    <t>3214</t>
  </si>
  <si>
    <t>3658</t>
  </si>
  <si>
    <t>4363</t>
  </si>
  <si>
    <t>245</t>
  </si>
  <si>
    <t>194</t>
  </si>
  <si>
    <t>13838</t>
  </si>
  <si>
    <t>044</t>
  </si>
  <si>
    <t>183</t>
  </si>
  <si>
    <t>203</t>
  </si>
  <si>
    <t>4475</t>
  </si>
  <si>
    <t>5175</t>
  </si>
  <si>
    <t>90256</t>
  </si>
  <si>
    <t>131952</t>
  </si>
  <si>
    <t>3305</t>
  </si>
  <si>
    <t>4228</t>
  </si>
  <si>
    <t>66090</t>
  </si>
  <si>
    <t>75687</t>
  </si>
  <si>
    <t>2752</t>
  </si>
  <si>
    <t>3937</t>
  </si>
  <si>
    <t>15766</t>
  </si>
  <si>
    <t>16654</t>
  </si>
  <si>
    <t>420663</t>
  </si>
  <si>
    <t>045</t>
  </si>
  <si>
    <t>906</t>
  </si>
  <si>
    <t>1401</t>
  </si>
  <si>
    <t>3127</t>
  </si>
  <si>
    <t>3476</t>
  </si>
  <si>
    <t>113</t>
  </si>
  <si>
    <t>114</t>
  </si>
  <si>
    <t>9224</t>
  </si>
  <si>
    <t>046</t>
  </si>
  <si>
    <t>1037</t>
  </si>
  <si>
    <t>1559</t>
  </si>
  <si>
    <t>1181</t>
  </si>
  <si>
    <t>1314</t>
  </si>
  <si>
    <t>5313</t>
  </si>
  <si>
    <t>047</t>
  </si>
  <si>
    <t>92</t>
  </si>
  <si>
    <t>12232</t>
  </si>
  <si>
    <t>19308</t>
  </si>
  <si>
    <t>116</t>
  </si>
  <si>
    <t>144</t>
  </si>
  <si>
    <t>6515</t>
  </si>
  <si>
    <t>7817</t>
  </si>
  <si>
    <t>133</t>
  </si>
  <si>
    <t>739</t>
  </si>
  <si>
    <t>769</t>
  </si>
  <si>
    <t>48086</t>
  </si>
  <si>
    <t>048</t>
  </si>
  <si>
    <t>347</t>
  </si>
  <si>
    <t>12574</t>
  </si>
  <si>
    <t>18907</t>
  </si>
  <si>
    <t>768</t>
  </si>
  <si>
    <t>1020</t>
  </si>
  <si>
    <t>15613</t>
  </si>
  <si>
    <t>18024</t>
  </si>
  <si>
    <t>360</t>
  </si>
  <si>
    <t>561</t>
  </si>
  <si>
    <t>74856</t>
  </si>
  <si>
    <t>049</t>
  </si>
  <si>
    <t>1176</t>
  </si>
  <si>
    <t>1897</t>
  </si>
  <si>
    <t>1535</t>
  </si>
  <si>
    <t>1724</t>
  </si>
  <si>
    <t>46</t>
  </si>
  <si>
    <t>6473</t>
  </si>
  <si>
    <t>050</t>
  </si>
  <si>
    <t>49</t>
  </si>
  <si>
    <t>615</t>
  </si>
  <si>
    <t>713</t>
  </si>
  <si>
    <t>52</t>
  </si>
  <si>
    <t>1592</t>
  </si>
  <si>
    <t>051</t>
  </si>
  <si>
    <t>1481</t>
  </si>
  <si>
    <t>2115</t>
  </si>
  <si>
    <t>184</t>
  </si>
  <si>
    <t>10896</t>
  </si>
  <si>
    <t>12111</t>
  </si>
  <si>
    <t>78</t>
  </si>
  <si>
    <t>1452</t>
  </si>
  <si>
    <t>1377</t>
  </si>
  <si>
    <t>30040</t>
  </si>
  <si>
    <t>052</t>
  </si>
  <si>
    <t>1129</t>
  </si>
  <si>
    <t>1674</t>
  </si>
  <si>
    <t>41</t>
  </si>
  <si>
    <t>3241</t>
  </si>
  <si>
    <t>3711</t>
  </si>
  <si>
    <t>177</t>
  </si>
  <si>
    <t>141</t>
  </si>
  <si>
    <t>10210</t>
  </si>
  <si>
    <t>053</t>
  </si>
  <si>
    <t>1190</t>
  </si>
  <si>
    <t>2074</t>
  </si>
  <si>
    <t>29</t>
  </si>
  <si>
    <t>3114</t>
  </si>
  <si>
    <t>3662</t>
  </si>
  <si>
    <t>201</t>
  </si>
  <si>
    <t>182</t>
  </si>
  <si>
    <t>10540</t>
  </si>
  <si>
    <t>054</t>
  </si>
  <si>
    <t>495</t>
  </si>
  <si>
    <t>809</t>
  </si>
  <si>
    <t>1416</t>
  </si>
  <si>
    <t>1678</t>
  </si>
  <si>
    <t>100</t>
  </si>
  <si>
    <t>4696</t>
  </si>
  <si>
    <t>055</t>
  </si>
  <si>
    <t>6616</t>
  </si>
  <si>
    <t>7333</t>
  </si>
  <si>
    <t>288</t>
  </si>
  <si>
    <t>277</t>
  </si>
  <si>
    <t>14699</t>
  </si>
  <si>
    <t>056</t>
  </si>
  <si>
    <t>572</t>
  </si>
  <si>
    <t>708</t>
  </si>
  <si>
    <t>6539</t>
  </si>
  <si>
    <t>8670</t>
  </si>
  <si>
    <t>620</t>
  </si>
  <si>
    <t>801</t>
  </si>
  <si>
    <t>22127</t>
  </si>
  <si>
    <t>24844</t>
  </si>
  <si>
    <t>376</t>
  </si>
  <si>
    <t>460</t>
  </si>
  <si>
    <t>3870</t>
  </si>
  <si>
    <t>4179</t>
  </si>
  <si>
    <t>73812</t>
  </si>
  <si>
    <t>057</t>
  </si>
  <si>
    <t>180</t>
  </si>
  <si>
    <t>2137</t>
  </si>
  <si>
    <t>3489</t>
  </si>
  <si>
    <t>16402</t>
  </si>
  <si>
    <t>19201</t>
  </si>
  <si>
    <t>74</t>
  </si>
  <si>
    <t>1577</t>
  </si>
  <si>
    <t>1513</t>
  </si>
  <si>
    <t>45693</t>
  </si>
  <si>
    <t>058</t>
  </si>
  <si>
    <t>2446</t>
  </si>
  <si>
    <t>2599</t>
  </si>
  <si>
    <t>1337</t>
  </si>
  <si>
    <t>1700</t>
  </si>
  <si>
    <t>1422</t>
  </si>
  <si>
    <t>1627</t>
  </si>
  <si>
    <t>41328</t>
  </si>
  <si>
    <t>45952</t>
  </si>
  <si>
    <t>542</t>
  </si>
  <si>
    <t>594</t>
  </si>
  <si>
    <t>9989</t>
  </si>
  <si>
    <t>10051</t>
  </si>
  <si>
    <t>119721</t>
  </si>
  <si>
    <t>059</t>
  </si>
  <si>
    <t>290</t>
  </si>
  <si>
    <t>4592</t>
  </si>
  <si>
    <t>5050</t>
  </si>
  <si>
    <t>211</t>
  </si>
  <si>
    <t>10938</t>
  </si>
  <si>
    <t>060</t>
  </si>
  <si>
    <t>206</t>
  </si>
  <si>
    <t>231</t>
  </si>
  <si>
    <t>7202</t>
  </si>
  <si>
    <t>7783</t>
  </si>
  <si>
    <t>101249</t>
  </si>
  <si>
    <t>141180</t>
  </si>
  <si>
    <t>4820</t>
  </si>
  <si>
    <t>5925</t>
  </si>
  <si>
    <t>116449</t>
  </si>
  <si>
    <t>124568</t>
  </si>
  <si>
    <t>4285</t>
  </si>
  <si>
    <t>5263</t>
  </si>
  <si>
    <t>35013</t>
  </si>
  <si>
    <t>37914</t>
  </si>
  <si>
    <t>592088</t>
  </si>
  <si>
    <t>061</t>
  </si>
  <si>
    <t>110</t>
  </si>
  <si>
    <t>115</t>
  </si>
  <si>
    <t>7626</t>
  </si>
  <si>
    <t>408</t>
  </si>
  <si>
    <t>375</t>
  </si>
  <si>
    <t>15765</t>
  </si>
  <si>
    <t>062</t>
  </si>
  <si>
    <t>67</t>
  </si>
  <si>
    <t>832</t>
  </si>
  <si>
    <t>1741</t>
  </si>
  <si>
    <t>063</t>
  </si>
  <si>
    <t>3536</t>
  </si>
  <si>
    <t>5879</t>
  </si>
  <si>
    <t>292</t>
  </si>
  <si>
    <t>13961</t>
  </si>
  <si>
    <t>16958</t>
  </si>
  <si>
    <t>1652</t>
  </si>
  <si>
    <t>1907</t>
  </si>
  <si>
    <t>45040</t>
  </si>
  <si>
    <t>064</t>
  </si>
  <si>
    <t>65</t>
  </si>
  <si>
    <t>428</t>
  </si>
  <si>
    <t>515</t>
  </si>
  <si>
    <t>436</t>
  </si>
  <si>
    <t>555</t>
  </si>
  <si>
    <t>10304</t>
  </si>
  <si>
    <t>11641</t>
  </si>
  <si>
    <t>483</t>
  </si>
  <si>
    <t>24972</t>
  </si>
  <si>
    <t>065</t>
  </si>
  <si>
    <t>2028</t>
  </si>
  <si>
    <t>3717</t>
  </si>
  <si>
    <t>4299</t>
  </si>
  <si>
    <t>271</t>
  </si>
  <si>
    <t>223</t>
  </si>
  <si>
    <t>12081</t>
  </si>
  <si>
    <t>066</t>
  </si>
  <si>
    <t>1250</t>
  </si>
  <si>
    <t>1962</t>
  </si>
  <si>
    <t>39</t>
  </si>
  <si>
    <t>3304</t>
  </si>
  <si>
    <t>3549</t>
  </si>
  <si>
    <t>337</t>
  </si>
  <si>
    <t>338</t>
  </si>
  <si>
    <t>10905</t>
  </si>
  <si>
    <t>067</t>
  </si>
  <si>
    <t>304</t>
  </si>
  <si>
    <t>13224</t>
  </si>
  <si>
    <t>13441</t>
  </si>
  <si>
    <t>46857</t>
  </si>
  <si>
    <t>68034</t>
  </si>
  <si>
    <t>11569</t>
  </si>
  <si>
    <t>15371</t>
  </si>
  <si>
    <t>98705</t>
  </si>
  <si>
    <t>110481</t>
  </si>
  <si>
    <t>4729</t>
  </si>
  <si>
    <t>5917</t>
  </si>
  <si>
    <t>20586</t>
  </si>
  <si>
    <t>22144</t>
  </si>
  <si>
    <t>431727</t>
  </si>
  <si>
    <t>068</t>
  </si>
  <si>
    <t>106</t>
  </si>
  <si>
    <t>111</t>
  </si>
  <si>
    <t>237</t>
  </si>
  <si>
    <t>8523</t>
  </si>
  <si>
    <t>9685</t>
  </si>
  <si>
    <t>550</t>
  </si>
  <si>
    <t>540</t>
  </si>
  <si>
    <t>20419</t>
  </si>
  <si>
    <t>069</t>
  </si>
  <si>
    <t>400</t>
  </si>
  <si>
    <t>449</t>
  </si>
  <si>
    <t>2379</t>
  </si>
  <si>
    <t>3589</t>
  </si>
  <si>
    <t>2690</t>
  </si>
  <si>
    <t>3060</t>
  </si>
  <si>
    <t>32124</t>
  </si>
  <si>
    <t>36665</t>
  </si>
  <si>
    <t>319</t>
  </si>
  <si>
    <t>392</t>
  </si>
  <si>
    <t>4304</t>
  </si>
  <si>
    <t>4352</t>
  </si>
  <si>
    <t>90806</t>
  </si>
  <si>
    <t>070</t>
  </si>
  <si>
    <t>1759</t>
  </si>
  <si>
    <t>2247</t>
  </si>
  <si>
    <t>605</t>
  </si>
  <si>
    <t>625</t>
  </si>
  <si>
    <t>5409</t>
  </si>
  <si>
    <t>071</t>
  </si>
  <si>
    <t>230</t>
  </si>
  <si>
    <t>6104</t>
  </si>
  <si>
    <t>7008</t>
  </si>
  <si>
    <t>315</t>
  </si>
  <si>
    <t>303</t>
  </si>
  <si>
    <t>14496</t>
  </si>
  <si>
    <t>072</t>
  </si>
  <si>
    <t>1403</t>
  </si>
  <si>
    <t>1714</t>
  </si>
  <si>
    <t>138</t>
  </si>
  <si>
    <t>7464</t>
  </si>
  <si>
    <t>8127</t>
  </si>
  <si>
    <t>59</t>
  </si>
  <si>
    <t>521</t>
  </si>
  <si>
    <t>20254</t>
  </si>
  <si>
    <t>073</t>
  </si>
  <si>
    <t>808</t>
  </si>
  <si>
    <t>1216</t>
  </si>
  <si>
    <t>4806</t>
  </si>
  <si>
    <t>5383</t>
  </si>
  <si>
    <t>12874</t>
  </si>
  <si>
    <t>074</t>
  </si>
  <si>
    <t>2260</t>
  </si>
  <si>
    <t>2475</t>
  </si>
  <si>
    <t>5562</t>
  </si>
  <si>
    <t>075</t>
  </si>
  <si>
    <t>835</t>
  </si>
  <si>
    <t>1003</t>
  </si>
  <si>
    <t>20157</t>
  </si>
  <si>
    <t>29512</t>
  </si>
  <si>
    <t>1171</t>
  </si>
  <si>
    <t>1540</t>
  </si>
  <si>
    <t>27088</t>
  </si>
  <si>
    <t>30449</t>
  </si>
  <si>
    <t>1036</t>
  </si>
  <si>
    <t>1364</t>
  </si>
  <si>
    <t>5423</t>
  </si>
  <si>
    <t>6346</t>
  </si>
  <si>
    <t>125987</t>
  </si>
  <si>
    <t>076</t>
  </si>
  <si>
    <t>518</t>
  </si>
  <si>
    <t>754</t>
  </si>
  <si>
    <t>9069</t>
  </si>
  <si>
    <t>13760</t>
  </si>
  <si>
    <t>608</t>
  </si>
  <si>
    <t>865</t>
  </si>
  <si>
    <t>22837</t>
  </si>
  <si>
    <t>25320</t>
  </si>
  <si>
    <t>294</t>
  </si>
  <si>
    <t>2432</t>
  </si>
  <si>
    <t>2240</t>
  </si>
  <si>
    <t>79218</t>
  </si>
  <si>
    <t>077</t>
  </si>
  <si>
    <t>465</t>
  </si>
  <si>
    <t>746</t>
  </si>
  <si>
    <t>1717</t>
  </si>
  <si>
    <t>1900</t>
  </si>
  <si>
    <t>4963</t>
  </si>
  <si>
    <t>078</t>
  </si>
  <si>
    <t>131</t>
  </si>
  <si>
    <t>157</t>
  </si>
  <si>
    <t>803</t>
  </si>
  <si>
    <t>1110</t>
  </si>
  <si>
    <t>317</t>
  </si>
  <si>
    <t>13418</t>
  </si>
  <si>
    <t>15100</t>
  </si>
  <si>
    <t>1096</t>
  </si>
  <si>
    <t>1030</t>
  </si>
  <si>
    <t>33747</t>
  </si>
  <si>
    <t>079</t>
  </si>
  <si>
    <t>875</t>
  </si>
  <si>
    <t>2818</t>
  </si>
  <si>
    <t>3045</t>
  </si>
  <si>
    <t>118</t>
  </si>
  <si>
    <t>7675</t>
  </si>
  <si>
    <t>080</t>
  </si>
  <si>
    <t>424</t>
  </si>
  <si>
    <t>2558</t>
  </si>
  <si>
    <t>2918</t>
  </si>
  <si>
    <t>6792</t>
  </si>
  <si>
    <t>081</t>
  </si>
  <si>
    <t>1912</t>
  </si>
  <si>
    <t>3015</t>
  </si>
  <si>
    <t>1808</t>
  </si>
  <si>
    <t>2040</t>
  </si>
  <si>
    <t>210</t>
  </si>
  <si>
    <t>9255</t>
  </si>
  <si>
    <t>082</t>
  </si>
  <si>
    <t>621</t>
  </si>
  <si>
    <t>951</t>
  </si>
  <si>
    <t>1182</t>
  </si>
  <si>
    <t>1290</t>
  </si>
  <si>
    <t>4260</t>
  </si>
  <si>
    <t>083</t>
  </si>
  <si>
    <t>570</t>
  </si>
  <si>
    <t>874</t>
  </si>
  <si>
    <t>1505</t>
  </si>
  <si>
    <t>1670</t>
  </si>
  <si>
    <t>4707</t>
  </si>
  <si>
    <t>084</t>
  </si>
  <si>
    <t>1663</t>
  </si>
  <si>
    <t>2302</t>
  </si>
  <si>
    <t>5195</t>
  </si>
  <si>
    <t>5863</t>
  </si>
  <si>
    <t>15407</t>
  </si>
  <si>
    <t>085</t>
  </si>
  <si>
    <t>1018</t>
  </si>
  <si>
    <t>1417</t>
  </si>
  <si>
    <t>3122</t>
  </si>
  <si>
    <t>3591</t>
  </si>
  <si>
    <t>275</t>
  </si>
  <si>
    <t>264</t>
  </si>
  <si>
    <t>9807</t>
  </si>
  <si>
    <t>086</t>
  </si>
  <si>
    <t>1297</t>
  </si>
  <si>
    <t>1554</t>
  </si>
  <si>
    <t>128</t>
  </si>
  <si>
    <t>4102</t>
  </si>
  <si>
    <t>087</t>
  </si>
  <si>
    <t>72</t>
  </si>
  <si>
    <t>3243</t>
  </si>
  <si>
    <t>5079</t>
  </si>
  <si>
    <t>73</t>
  </si>
  <si>
    <t>79</t>
  </si>
  <si>
    <t>7211</t>
  </si>
  <si>
    <t>8347</t>
  </si>
  <si>
    <t>401</t>
  </si>
  <si>
    <t>25059</t>
  </si>
  <si>
    <t>088</t>
  </si>
  <si>
    <t>77</t>
  </si>
  <si>
    <t>90</t>
  </si>
  <si>
    <t>1268</t>
  </si>
  <si>
    <t>1860</t>
  </si>
  <si>
    <t>6382</t>
  </si>
  <si>
    <t>7123</t>
  </si>
  <si>
    <t>371</t>
  </si>
  <si>
    <t>17832</t>
  </si>
  <si>
    <t>089</t>
  </si>
  <si>
    <t>4807</t>
  </si>
  <si>
    <t>6858</t>
  </si>
  <si>
    <t>519</t>
  </si>
  <si>
    <t>654</t>
  </si>
  <si>
    <t>236</t>
  </si>
  <si>
    <t>1192</t>
  </si>
  <si>
    <t>1163</t>
  </si>
  <si>
    <t>24735</t>
  </si>
  <si>
    <t>090</t>
  </si>
  <si>
    <t>595</t>
  </si>
  <si>
    <t>847</t>
  </si>
  <si>
    <t>1734</t>
  </si>
  <si>
    <t>126</t>
  </si>
  <si>
    <t>5134</t>
  </si>
  <si>
    <t>091</t>
  </si>
  <si>
    <t>652</t>
  </si>
  <si>
    <t>901</t>
  </si>
  <si>
    <t>99</t>
  </si>
  <si>
    <t>132</t>
  </si>
  <si>
    <t>1775</t>
  </si>
  <si>
    <t>1967</t>
  </si>
  <si>
    <t>291</t>
  </si>
  <si>
    <t>6266</t>
  </si>
  <si>
    <t>092</t>
  </si>
  <si>
    <t>281</t>
  </si>
  <si>
    <t>7093</t>
  </si>
  <si>
    <t>11000</t>
  </si>
  <si>
    <t>362</t>
  </si>
  <si>
    <t>14469</t>
  </si>
  <si>
    <t>16878</t>
  </si>
  <si>
    <t>253</t>
  </si>
  <si>
    <t>356</t>
  </si>
  <si>
    <t>1308</t>
  </si>
  <si>
    <t>1264</t>
  </si>
  <si>
    <t>53973</t>
  </si>
  <si>
    <t>093</t>
  </si>
  <si>
    <t>6683</t>
  </si>
  <si>
    <t>7531</t>
  </si>
  <si>
    <t>486</t>
  </si>
  <si>
    <t>458</t>
  </si>
  <si>
    <t>15623</t>
  </si>
  <si>
    <t>094</t>
  </si>
  <si>
    <t>1469</t>
  </si>
  <si>
    <t>2208</t>
  </si>
  <si>
    <t>996</t>
  </si>
  <si>
    <t>1088</t>
  </si>
  <si>
    <t>6016</t>
  </si>
  <si>
    <t>095</t>
  </si>
  <si>
    <t>497</t>
  </si>
  <si>
    <t>706</t>
  </si>
  <si>
    <t>5971</t>
  </si>
  <si>
    <t>6712</t>
  </si>
  <si>
    <t>15102</t>
  </si>
  <si>
    <t>096</t>
  </si>
  <si>
    <t>573</t>
  </si>
  <si>
    <t>782</t>
  </si>
  <si>
    <t>1246</t>
  </si>
  <si>
    <t>1383</t>
  </si>
  <si>
    <t>4218</t>
  </si>
  <si>
    <t>097</t>
  </si>
  <si>
    <t>1699</t>
  </si>
  <si>
    <t>2755</t>
  </si>
  <si>
    <t>3181</t>
  </si>
  <si>
    <t>3761</t>
  </si>
  <si>
    <t>251</t>
  </si>
  <si>
    <t>11983</t>
  </si>
  <si>
    <t>098</t>
  </si>
  <si>
    <t>1123</t>
  </si>
  <si>
    <t>1437</t>
  </si>
  <si>
    <t>2472</t>
  </si>
  <si>
    <t>153</t>
  </si>
  <si>
    <t>8125</t>
  </si>
  <si>
    <t>099</t>
  </si>
  <si>
    <t>1880</t>
  </si>
  <si>
    <t>2691</t>
  </si>
  <si>
    <t>3266</t>
  </si>
  <si>
    <t>3644</t>
  </si>
  <si>
    <t>284</t>
  </si>
  <si>
    <t>295</t>
  </si>
  <si>
    <t>12171</t>
  </si>
  <si>
    <t>342</t>
  </si>
  <si>
    <t>520</t>
  </si>
  <si>
    <t>1184</t>
  </si>
  <si>
    <t>1332</t>
  </si>
  <si>
    <t>3471</t>
  </si>
  <si>
    <t>1835</t>
  </si>
  <si>
    <t>2905</t>
  </si>
  <si>
    <t>2557</t>
  </si>
  <si>
    <t>3009</t>
  </si>
  <si>
    <t>168</t>
  </si>
  <si>
    <t>176</t>
  </si>
  <si>
    <t>10775</t>
  </si>
  <si>
    <t>1371</t>
  </si>
  <si>
    <t>5546</t>
  </si>
  <si>
    <t>6077</t>
  </si>
  <si>
    <t>417</t>
  </si>
  <si>
    <t>16084</t>
  </si>
  <si>
    <t>103</t>
  </si>
  <si>
    <t>614</t>
  </si>
  <si>
    <t>1636</t>
  </si>
  <si>
    <t>1829</t>
  </si>
  <si>
    <t>4681</t>
  </si>
  <si>
    <t>904</t>
  </si>
  <si>
    <t>1388</t>
  </si>
  <si>
    <t>4101</t>
  </si>
  <si>
    <t>4522</t>
  </si>
  <si>
    <t>191</t>
  </si>
  <si>
    <t>11468</t>
  </si>
  <si>
    <t>6818</t>
  </si>
  <si>
    <t>7612</t>
  </si>
  <si>
    <t>651</t>
  </si>
  <si>
    <t>16475</t>
  </si>
  <si>
    <t>790</t>
  </si>
  <si>
    <t>19419</t>
  </si>
  <si>
    <t>28929</t>
  </si>
  <si>
    <t>1008</t>
  </si>
  <si>
    <t>18978</t>
  </si>
  <si>
    <t>23366</t>
  </si>
  <si>
    <t>522</t>
  </si>
  <si>
    <t>767</t>
  </si>
  <si>
    <t>2528</t>
  </si>
  <si>
    <t>2774</t>
  </si>
  <si>
    <t>101004</t>
  </si>
  <si>
    <t>9805</t>
  </si>
  <si>
    <t>15173</t>
  </si>
  <si>
    <t>307</t>
  </si>
  <si>
    <t>13032</t>
  </si>
  <si>
    <t>14912</t>
  </si>
  <si>
    <t>249</t>
  </si>
  <si>
    <t>2017</t>
  </si>
  <si>
    <t>1938</t>
  </si>
  <si>
    <t>58352</t>
  </si>
  <si>
    <t>381</t>
  </si>
  <si>
    <t>547</t>
  </si>
  <si>
    <t>9654</t>
  </si>
  <si>
    <t>10691</t>
  </si>
  <si>
    <t>974</t>
  </si>
  <si>
    <t>945</t>
  </si>
  <si>
    <t>24042</t>
  </si>
  <si>
    <t>109</t>
  </si>
  <si>
    <t>478</t>
  </si>
  <si>
    <t>3030</t>
  </si>
  <si>
    <t>3336</t>
  </si>
  <si>
    <t>246</t>
  </si>
  <si>
    <t>8097</t>
  </si>
  <si>
    <t>166</t>
  </si>
  <si>
    <t>265</t>
  </si>
  <si>
    <t>5501</t>
  </si>
  <si>
    <t>8054</t>
  </si>
  <si>
    <t>1006</t>
  </si>
  <si>
    <t>27277</t>
  </si>
  <si>
    <t>30901</t>
  </si>
  <si>
    <t>328</t>
  </si>
  <si>
    <t>433</t>
  </si>
  <si>
    <t>3770</t>
  </si>
  <si>
    <t>3924</t>
  </si>
  <si>
    <t>82428</t>
  </si>
  <si>
    <t>2835</t>
  </si>
  <si>
    <t>3810</t>
  </si>
  <si>
    <t>3406</t>
  </si>
  <si>
    <t>3680</t>
  </si>
  <si>
    <t>258</t>
  </si>
  <si>
    <t>14658</t>
  </si>
  <si>
    <t>112</t>
  </si>
  <si>
    <t>57</t>
  </si>
  <si>
    <t>8606</t>
  </si>
  <si>
    <t>399</t>
  </si>
  <si>
    <t>293</t>
  </si>
  <si>
    <t>17335</t>
  </si>
  <si>
    <t>437</t>
  </si>
  <si>
    <t>3586</t>
  </si>
  <si>
    <t>4314</t>
  </si>
  <si>
    <t>9318</t>
  </si>
  <si>
    <t>535</t>
  </si>
  <si>
    <t>4213</t>
  </si>
  <si>
    <t>4648</t>
  </si>
  <si>
    <t>358</t>
  </si>
  <si>
    <t>10637</t>
  </si>
  <si>
    <t>806</t>
  </si>
  <si>
    <t>1278</t>
  </si>
  <si>
    <t>160</t>
  </si>
  <si>
    <t>167</t>
  </si>
  <si>
    <t>7112</t>
  </si>
  <si>
    <t>8017</t>
  </si>
  <si>
    <t>440</t>
  </si>
  <si>
    <t>18551</t>
  </si>
  <si>
    <t>513</t>
  </si>
  <si>
    <t>791</t>
  </si>
  <si>
    <t>1565</t>
  </si>
  <si>
    <t>1722</t>
  </si>
  <si>
    <t>4751</t>
  </si>
  <si>
    <t>1026</t>
  </si>
  <si>
    <t>1552</t>
  </si>
  <si>
    <t>4078</t>
  </si>
  <si>
    <t>4594</t>
  </si>
  <si>
    <t>238</t>
  </si>
  <si>
    <t>11929</t>
  </si>
  <si>
    <t>382</t>
  </si>
  <si>
    <t>354</t>
  </si>
  <si>
    <t>394</t>
  </si>
  <si>
    <t>4354</t>
  </si>
  <si>
    <t>4904</t>
  </si>
  <si>
    <t>200</t>
  </si>
  <si>
    <t>9890</t>
  </si>
  <si>
    <t>120</t>
  </si>
  <si>
    <t>846</t>
  </si>
  <si>
    <t>1335</t>
  </si>
  <si>
    <t>3917</t>
  </si>
  <si>
    <t>121</t>
  </si>
  <si>
    <t>348</t>
  </si>
  <si>
    <t>508</t>
  </si>
  <si>
    <t>22057</t>
  </si>
  <si>
    <t>33635</t>
  </si>
  <si>
    <t>502</t>
  </si>
  <si>
    <t>703</t>
  </si>
  <si>
    <t>16396</t>
  </si>
  <si>
    <t>19538</t>
  </si>
  <si>
    <t>701</t>
  </si>
  <si>
    <t>4886</t>
  </si>
  <si>
    <t>5236</t>
  </si>
  <si>
    <t>105030</t>
  </si>
  <si>
    <t>10085</t>
  </si>
  <si>
    <t>14632</t>
  </si>
  <si>
    <t>543</t>
  </si>
  <si>
    <t>8544</t>
  </si>
  <si>
    <t>9700</t>
  </si>
  <si>
    <t>267</t>
  </si>
  <si>
    <t>411</t>
  </si>
  <si>
    <t>2555</t>
  </si>
  <si>
    <t>50008</t>
  </si>
  <si>
    <t>179</t>
  </si>
  <si>
    <t>300</t>
  </si>
  <si>
    <t>854</t>
  </si>
  <si>
    <t>961</t>
  </si>
  <si>
    <t>2366</t>
  </si>
  <si>
    <t>1751</t>
  </si>
  <si>
    <t>2016</t>
  </si>
  <si>
    <t>7533</t>
  </si>
  <si>
    <t>125</t>
  </si>
  <si>
    <t>1512</t>
  </si>
  <si>
    <t>1666</t>
  </si>
  <si>
    <t>4153</t>
  </si>
  <si>
    <t>228</t>
  </si>
  <si>
    <t>10147</t>
  </si>
  <si>
    <t>11645</t>
  </si>
  <si>
    <t>87</t>
  </si>
  <si>
    <t>827</t>
  </si>
  <si>
    <t>776</t>
  </si>
  <si>
    <t>34851</t>
  </si>
  <si>
    <t>127</t>
  </si>
  <si>
    <t>716</t>
  </si>
  <si>
    <t>43</t>
  </si>
  <si>
    <t>5208</t>
  </si>
  <si>
    <t>5984</t>
  </si>
  <si>
    <t>13156</t>
  </si>
  <si>
    <t>751</t>
  </si>
  <si>
    <t>983</t>
  </si>
  <si>
    <t>558</t>
  </si>
  <si>
    <t>2922</t>
  </si>
  <si>
    <t>2855</t>
  </si>
  <si>
    <t>4499</t>
  </si>
  <si>
    <t>3335</t>
  </si>
  <si>
    <t>3913</t>
  </si>
  <si>
    <t>15201</t>
  </si>
  <si>
    <t>984</t>
  </si>
  <si>
    <t>1363</t>
  </si>
  <si>
    <t>781</t>
  </si>
  <si>
    <t>4142</t>
  </si>
  <si>
    <t>333</t>
  </si>
  <si>
    <t>219</t>
  </si>
  <si>
    <t>241</t>
  </si>
  <si>
    <t>1159</t>
  </si>
  <si>
    <t>761</t>
  </si>
  <si>
    <t>1109</t>
  </si>
  <si>
    <t>3084</t>
  </si>
  <si>
    <t>3666</t>
  </si>
  <si>
    <t>9302</t>
  </si>
  <si>
    <t>642</t>
  </si>
  <si>
    <t>969</t>
  </si>
  <si>
    <t>1200</t>
  </si>
  <si>
    <t>1331</t>
  </si>
  <si>
    <t>4378</t>
  </si>
  <si>
    <t>134</t>
  </si>
  <si>
    <t>1009</t>
  </si>
  <si>
    <t>1698</t>
  </si>
  <si>
    <t>5103</t>
  </si>
  <si>
    <t>1375</t>
  </si>
  <si>
    <t>2008</t>
  </si>
  <si>
    <t>1087</t>
  </si>
  <si>
    <t>1168</t>
  </si>
  <si>
    <t>76</t>
  </si>
  <si>
    <t>5866</t>
  </si>
  <si>
    <t>136</t>
  </si>
  <si>
    <t>3075</t>
  </si>
  <si>
    <t>4863</t>
  </si>
  <si>
    <t>6917</t>
  </si>
  <si>
    <t>8198</t>
  </si>
  <si>
    <t>63</t>
  </si>
  <si>
    <t>624</t>
  </si>
  <si>
    <t>704</t>
  </si>
  <si>
    <t>24759</t>
  </si>
  <si>
    <t>137</t>
  </si>
  <si>
    <t>70</t>
  </si>
  <si>
    <t>1960</t>
  </si>
  <si>
    <t>3117</t>
  </si>
  <si>
    <t>221</t>
  </si>
  <si>
    <t>215</t>
  </si>
  <si>
    <t>5865</t>
  </si>
  <si>
    <t>6877</t>
  </si>
  <si>
    <t>269</t>
  </si>
  <si>
    <t>19047</t>
  </si>
  <si>
    <t>1067</t>
  </si>
  <si>
    <t>1785</t>
  </si>
  <si>
    <t>151</t>
  </si>
  <si>
    <t>3922</t>
  </si>
  <si>
    <t>4710</t>
  </si>
  <si>
    <t>12270</t>
  </si>
  <si>
    <t>139</t>
  </si>
  <si>
    <t>3818</t>
  </si>
  <si>
    <t>4381</t>
  </si>
  <si>
    <t>8616</t>
  </si>
  <si>
    <t>140</t>
  </si>
  <si>
    <t>469</t>
  </si>
  <si>
    <t>733</t>
  </si>
  <si>
    <t>1310</t>
  </si>
  <si>
    <t>3777</t>
  </si>
  <si>
    <t>4413</t>
  </si>
  <si>
    <t>7072</t>
  </si>
  <si>
    <t>10042</t>
  </si>
  <si>
    <t>11797</t>
  </si>
  <si>
    <t>749</t>
  </si>
  <si>
    <t>35601</t>
  </si>
  <si>
    <t>684</t>
  </si>
  <si>
    <t>1024</t>
  </si>
  <si>
    <t>1251</t>
  </si>
  <si>
    <t>1430</t>
  </si>
  <si>
    <t>4562</t>
  </si>
  <si>
    <t>1071</t>
  </si>
  <si>
    <t>1323</t>
  </si>
  <si>
    <t>1252</t>
  </si>
  <si>
    <t>1385</t>
  </si>
  <si>
    <t>5294</t>
  </si>
  <si>
    <t>56</t>
  </si>
  <si>
    <t>6317</t>
  </si>
  <si>
    <t>7150</t>
  </si>
  <si>
    <t>14372</t>
  </si>
  <si>
    <t>145</t>
  </si>
  <si>
    <t>2286</t>
  </si>
  <si>
    <t>4266</t>
  </si>
  <si>
    <t>407</t>
  </si>
  <si>
    <t>14053</t>
  </si>
  <si>
    <t>146</t>
  </si>
  <si>
    <t>612</t>
  </si>
  <si>
    <t>12778</t>
  </si>
  <si>
    <t>14929</t>
  </si>
  <si>
    <t>1992</t>
  </si>
  <si>
    <t>1932</t>
  </si>
  <si>
    <t>33017</t>
  </si>
  <si>
    <t>2647</t>
  </si>
  <si>
    <t>4069</t>
  </si>
  <si>
    <t>17002</t>
  </si>
  <si>
    <t>19569</t>
  </si>
  <si>
    <t>3359</t>
  </si>
  <si>
    <t>3581</t>
  </si>
  <si>
    <t>51339</t>
  </si>
  <si>
    <t>1480</t>
  </si>
  <si>
    <t>2597</t>
  </si>
  <si>
    <t>5119</t>
  </si>
  <si>
    <t>6093</t>
  </si>
  <si>
    <t>345</t>
  </si>
  <si>
    <t>16170</t>
  </si>
  <si>
    <t>702</t>
  </si>
  <si>
    <t>1044</t>
  </si>
  <si>
    <t>639</t>
  </si>
  <si>
    <t>3104</t>
  </si>
  <si>
    <t>150</t>
  </si>
  <si>
    <t>2095</t>
  </si>
  <si>
    <t>3329</t>
  </si>
  <si>
    <t>2467</t>
  </si>
  <si>
    <t>2793</t>
  </si>
  <si>
    <t>11011</t>
  </si>
  <si>
    <t>771</t>
  </si>
  <si>
    <t>4764</t>
  </si>
  <si>
    <t>5524</t>
  </si>
  <si>
    <t>13505</t>
  </si>
  <si>
    <t>152</t>
  </si>
  <si>
    <t>274</t>
  </si>
  <si>
    <t>1433</t>
  </si>
  <si>
    <t>306</t>
  </si>
  <si>
    <t>938</t>
  </si>
  <si>
    <t>992</t>
  </si>
  <si>
    <t>2710</t>
  </si>
  <si>
    <t>154</t>
  </si>
  <si>
    <t>91</t>
  </si>
  <si>
    <t>6500</t>
  </si>
  <si>
    <t>7260</t>
  </si>
  <si>
    <t>278</t>
  </si>
  <si>
    <t>14684</t>
  </si>
  <si>
    <t>676</t>
  </si>
  <si>
    <t>893</t>
  </si>
  <si>
    <t>2114</t>
  </si>
  <si>
    <t>2206</t>
  </si>
  <si>
    <t>13520</t>
  </si>
  <si>
    <t>15764</t>
  </si>
  <si>
    <t>1911</t>
  </si>
  <si>
    <t>1872</t>
  </si>
  <si>
    <t>39523</t>
  </si>
  <si>
    <t>457</t>
  </si>
  <si>
    <t>689</t>
  </si>
  <si>
    <t>1292</t>
  </si>
  <si>
    <t>1368</t>
  </si>
  <si>
    <t>1648</t>
  </si>
  <si>
    <t>1773</t>
  </si>
  <si>
    <t>5832</t>
  </si>
  <si>
    <t>158</t>
  </si>
  <si>
    <t>1355</t>
  </si>
  <si>
    <t>1432</t>
  </si>
  <si>
    <t>1578</t>
  </si>
  <si>
    <t>5482</t>
  </si>
  <si>
    <t>159</t>
  </si>
  <si>
    <t>1572</t>
  </si>
  <si>
    <t>3693</t>
  </si>
  <si>
    <t>4034</t>
  </si>
  <si>
    <t>10740</t>
  </si>
  <si>
    <t xml:space="preserve">GRAND TOTALS: </t>
  </si>
  <si>
    <t>2160</t>
  </si>
  <si>
    <t>2443</t>
  </si>
  <si>
    <t>45728</t>
  </si>
  <si>
    <t>51121</t>
  </si>
  <si>
    <t>660138</t>
  </si>
  <si>
    <t>973435</t>
  </si>
  <si>
    <t>55749</t>
  </si>
  <si>
    <t>71193</t>
  </si>
  <si>
    <t>1445358</t>
  </si>
  <si>
    <t>1635775</t>
  </si>
  <si>
    <t>27346</t>
  </si>
  <si>
    <t>35592</t>
  </si>
  <si>
    <t>208378</t>
  </si>
  <si>
    <t>216155</t>
  </si>
  <si>
    <t>5430571</t>
  </si>
  <si>
    <t>from http://sos.ga.gov/index.php/Elections/voter_registration_statistics</t>
  </si>
  <si>
    <t>2016 General Election</t>
  </si>
  <si>
    <t>Active Voters by Race and Gender (By County with Statewide Totals) [Active_Voters_by_Race_and_Gender_as_of_November_1_2016.xlsx]</t>
  </si>
  <si>
    <t xml:space="preserve">GEORGIA SECRETARY OF STATE
SSVRZ376R3 VOTER REGISTRATION SYSTEM SECRETARY OF STATE
ACTIVE VOTERS BY RACE/GENDER/DISTRICT
GENERAL ELECTION VOTING HISTORY SUMMARY
ELECTION DATE: NOVEMBER 08, 2016 </t>
  </si>
  <si>
    <t>COUNTY CODE</t>
  </si>
  <si>
    <t>BLACK MALE</t>
  </si>
  <si>
    <t>BLACK FEMALE</t>
  </si>
  <si>
    <t>WHITE MALE</t>
  </si>
  <si>
    <t>WHITE FEMALE</t>
  </si>
  <si>
    <t>ASIA-PI MALE</t>
  </si>
  <si>
    <t>ASIA-PI FEMALE</t>
  </si>
  <si>
    <t>HISP-LT MALE</t>
  </si>
  <si>
    <t>HISP-LT FEMALE</t>
  </si>
  <si>
    <t>NATIVE-AM MALE</t>
  </si>
  <si>
    <t>NATIVE-AM FEMALE</t>
  </si>
  <si>
    <t>OTHER MALE</t>
  </si>
  <si>
    <t>OTHER FEMALE</t>
  </si>
  <si>
    <t>Reg #</t>
  </si>
  <si>
    <t>Voted</t>
  </si>
  <si>
    <t>%</t>
  </si>
  <si>
    <t>Active Voters by Race/Gender (County) from http://sos.ga.gov/index.php/elections/general_election_turnout_by_demographics_november_2016</t>
  </si>
  <si>
    <t>In the 2016 CG, the data for Registered Voters and Voter Turnout for the 2012 presidential election were switched. I switched them back.</t>
  </si>
  <si>
    <t>Also, both the total # of registered voters and the total # of those who voted in the presidential elections are reported in the Voter Turnout data from SOS. For the 2012 presidential election data (2016 CG), the numbers (and percentages) of registered voters was reported from that data. I changed it to the numbers and percentages of those who voted.</t>
  </si>
  <si>
    <t>Registered Voters and Voting Patterns, 2014 and 2016</t>
  </si>
  <si>
    <t>HL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</si>
</sst>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0"/>
      <color indexed="9"/>
      <name val="Arial"/>
    </font>
    <font>
      <sz val="11"/>
      <color theme="1"/>
      <name val="Calibri"/>
      <family val="2"/>
      <scheme val="minor"/>
    </font>
    <font>
      <sz val="11"/>
      <color rgb="FFFF0000"/>
      <name val="Calibri"/>
      <family val="2"/>
      <scheme val="minor"/>
    </font>
    <font>
      <sz val="10"/>
      <name val="Arial"/>
      <family val="2"/>
    </font>
    <font>
      <sz val="11"/>
      <color rgb="FFFF6600"/>
      <name val="Calibri"/>
      <scheme val="minor"/>
    </font>
    <font>
      <sz val="12"/>
      <color rgb="FF000000"/>
      <name val="Calibri"/>
      <family val="2"/>
      <scheme val="minor"/>
    </font>
    <font>
      <b/>
      <sz val="12"/>
      <name val="Calibri"/>
      <scheme val="minor"/>
    </font>
    <font>
      <i/>
      <sz val="12"/>
      <color rgb="FF000000"/>
      <name val="Calibri"/>
      <scheme val="minor"/>
    </font>
    <font>
      <i/>
      <sz val="12"/>
      <color theme="1"/>
      <name val="Calibri"/>
      <scheme val="minor"/>
    </font>
    <font>
      <sz val="12"/>
      <color rgb="FFFF0000"/>
      <name val="Calibri"/>
      <family val="2"/>
      <scheme val="minor"/>
    </font>
    <font>
      <sz val="12"/>
      <name val="Calibri"/>
      <family val="2"/>
      <scheme val="minor"/>
    </font>
    <font>
      <sz val="9"/>
      <color rgb="FF000000"/>
      <name val="SansSerif"/>
      <family val="2"/>
    </font>
    <font>
      <b/>
      <sz val="11"/>
      <color rgb="FF000000"/>
      <name val="SansSerif"/>
      <family val="2"/>
    </font>
    <font>
      <b/>
      <sz val="10"/>
      <color rgb="FF000000"/>
      <name val="SansSerif"/>
      <family val="2"/>
    </font>
    <font>
      <sz val="9"/>
      <color rgb="FF000000"/>
      <name val="SansSerif"/>
    </font>
    <font>
      <sz val="9"/>
      <color theme="1"/>
      <name val="SansSerif"/>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12"/>
        <bgColor indexed="64"/>
      </patternFill>
    </fill>
    <fill>
      <patternFill patternType="solid">
        <fgColor theme="4" tint="0.79998168889431442"/>
        <bgColor indexed="64"/>
      </patternFill>
    </fill>
    <fill>
      <patternFill patternType="solid">
        <fgColor rgb="FF0000FF"/>
        <bgColor indexed="64"/>
      </patternFill>
    </fill>
    <fill>
      <patternFill patternType="solid">
        <fgColor theme="0" tint="-0.14999847407452621"/>
        <bgColor indexed="64"/>
      </patternFill>
    </fill>
  </fills>
  <borders count="1">
    <border>
      <left/>
      <right/>
      <top/>
      <bottom/>
      <diagonal/>
    </border>
  </borders>
  <cellStyleXfs count="4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6" fillId="0" borderId="0"/>
    <xf numFmtId="0" fontId="8" fillId="0" borderId="0"/>
    <xf numFmtId="0" fontId="6"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0" fontId="1" fillId="0" borderId="0"/>
  </cellStyleXfs>
  <cellXfs count="81">
    <xf numFmtId="0" fontId="0" fillId="0" borderId="0" xfId="0"/>
    <xf numFmtId="0" fontId="0" fillId="2" borderId="0" xfId="0" applyFill="1"/>
    <xf numFmtId="3" fontId="0" fillId="0" borderId="0" xfId="0" applyNumberFormat="1"/>
    <xf numFmtId="0" fontId="0" fillId="0" borderId="0" xfId="0" applyNumberFormat="1" applyFont="1" applyFill="1" applyBorder="1" applyAlignment="1" applyProtection="1">
      <alignment horizontal="right"/>
    </xf>
    <xf numFmtId="0" fontId="0" fillId="0" borderId="0" xfId="0"/>
    <xf numFmtId="0" fontId="6" fillId="0" borderId="0" xfId="11"/>
    <xf numFmtId="3" fontId="6" fillId="0" borderId="0" xfId="11" applyNumberFormat="1"/>
    <xf numFmtId="0" fontId="7" fillId="0" borderId="0" xfId="11" applyFont="1"/>
    <xf numFmtId="0" fontId="9" fillId="0" borderId="0" xfId="11" applyFont="1" applyFill="1" applyAlignment="1"/>
    <xf numFmtId="0" fontId="0" fillId="0" borderId="0" xfId="0"/>
    <xf numFmtId="0" fontId="0" fillId="4" borderId="0" xfId="0" applyFill="1"/>
    <xf numFmtId="0" fontId="0" fillId="4" borderId="0" xfId="0" applyNumberFormat="1" applyFont="1" applyFill="1" applyBorder="1" applyAlignment="1" applyProtection="1">
      <alignment horizontal="right"/>
    </xf>
    <xf numFmtId="0" fontId="0" fillId="0" borderId="0" xfId="0" applyFill="1"/>
    <xf numFmtId="3" fontId="10" fillId="0" borderId="0" xfId="0" applyNumberFormat="1" applyFont="1"/>
    <xf numFmtId="0" fontId="10" fillId="0" borderId="0" xfId="0" applyFont="1"/>
    <xf numFmtId="0" fontId="0" fillId="0" borderId="0" xfId="0"/>
    <xf numFmtId="0" fontId="11" fillId="0" borderId="0" xfId="0" applyFont="1"/>
    <xf numFmtId="164" fontId="0" fillId="0" borderId="0" xfId="0" applyNumberFormat="1"/>
    <xf numFmtId="0" fontId="0" fillId="0" borderId="0" xfId="0"/>
    <xf numFmtId="0" fontId="0" fillId="0" borderId="0" xfId="0"/>
    <xf numFmtId="0" fontId="2" fillId="0" borderId="0" xfId="435"/>
    <xf numFmtId="0" fontId="2" fillId="0" borderId="0" xfId="435" applyNumberFormat="1" applyFont="1" applyFill="1" applyBorder="1" applyAlignment="1" applyProtection="1">
      <alignment horizontal="right"/>
    </xf>
    <xf numFmtId="0" fontId="14" fillId="0" borderId="0" xfId="0" applyFont="1"/>
    <xf numFmtId="0" fontId="2" fillId="6" borderId="0" xfId="435" applyFill="1"/>
    <xf numFmtId="0" fontId="2" fillId="6" borderId="0" xfId="435" applyNumberFormat="1" applyFont="1" applyFill="1" applyBorder="1" applyAlignment="1" applyProtection="1">
      <alignment horizontal="right"/>
    </xf>
    <xf numFmtId="0" fontId="2" fillId="0" borderId="0" xfId="435" applyFill="1"/>
    <xf numFmtId="0" fontId="2" fillId="0" borderId="0" xfId="435" applyAlignment="1"/>
    <xf numFmtId="0" fontId="15" fillId="0" borderId="0" xfId="0" applyFont="1"/>
    <xf numFmtId="0" fontId="16" fillId="0" borderId="0" xfId="435" applyFont="1" applyFill="1" applyBorder="1" applyAlignment="1">
      <alignment horizontal="left" wrapText="1"/>
    </xf>
    <xf numFmtId="0" fontId="16" fillId="0" borderId="0" xfId="435" applyFont="1" applyFill="1" applyBorder="1" applyAlignment="1">
      <alignment horizontal="center" wrapText="1"/>
    </xf>
    <xf numFmtId="0" fontId="16" fillId="6" borderId="0" xfId="435" applyFont="1" applyFill="1" applyBorder="1" applyAlignment="1">
      <alignment horizontal="center" wrapText="1"/>
    </xf>
    <xf numFmtId="0" fontId="2" fillId="6" borderId="0" xfId="435" applyFill="1" applyAlignment="1" applyProtection="1">
      <alignment wrapText="1"/>
      <protection locked="0"/>
    </xf>
    <xf numFmtId="0" fontId="16" fillId="6" borderId="0" xfId="435" applyFont="1" applyFill="1" applyBorder="1" applyAlignment="1">
      <alignment horizontal="left" wrapText="1"/>
    </xf>
    <xf numFmtId="0" fontId="2" fillId="0" borderId="0" xfId="435" applyFill="1" applyAlignment="1"/>
    <xf numFmtId="0" fontId="16" fillId="0" borderId="0" xfId="435" applyFont="1" applyFill="1" applyBorder="1" applyAlignment="1">
      <alignment horizontal="left"/>
    </xf>
    <xf numFmtId="0" fontId="16" fillId="0" borderId="0" xfId="435" applyFont="1" applyFill="1" applyBorder="1" applyAlignment="1"/>
    <xf numFmtId="0" fontId="16" fillId="0" borderId="0" xfId="435" applyFont="1" applyFill="1" applyBorder="1" applyAlignment="1" applyProtection="1">
      <protection locked="0"/>
    </xf>
    <xf numFmtId="0" fontId="2" fillId="0" borderId="0" xfId="435" applyFill="1" applyAlignment="1" applyProtection="1">
      <protection locked="0"/>
    </xf>
    <xf numFmtId="3" fontId="15" fillId="0" borderId="0" xfId="0" applyNumberFormat="1" applyFont="1" applyAlignment="1">
      <alignment horizontal="right"/>
    </xf>
    <xf numFmtId="3" fontId="15" fillId="0" borderId="0" xfId="0" applyNumberFormat="1" applyFont="1"/>
    <xf numFmtId="0" fontId="0" fillId="0" borderId="0" xfId="0" applyAlignment="1">
      <alignment horizontal="center"/>
    </xf>
    <xf numFmtId="0" fontId="15" fillId="0" borderId="0" xfId="0" applyFont="1" applyAlignment="1">
      <alignment horizontal="center"/>
    </xf>
    <xf numFmtId="0" fontId="5" fillId="5" borderId="0" xfId="435" applyNumberFormat="1" applyFont="1" applyFill="1" applyBorder="1" applyAlignment="1" applyProtection="1">
      <alignment horizontal="center"/>
    </xf>
    <xf numFmtId="0" fontId="2" fillId="6" borderId="0" xfId="435" applyFill="1" applyAlignment="1">
      <alignment horizontal="center"/>
    </xf>
    <xf numFmtId="0" fontId="2" fillId="0" borderId="0" xfId="435" applyAlignment="1">
      <alignment horizontal="center"/>
    </xf>
    <xf numFmtId="0" fontId="16" fillId="0" borderId="0" xfId="435" applyFont="1" applyFill="1" applyBorder="1" applyAlignment="1">
      <alignment horizontal="right" wrapText="1"/>
    </xf>
    <xf numFmtId="0" fontId="16" fillId="0" borderId="0" xfId="435" applyFont="1" applyFill="1" applyBorder="1" applyAlignment="1" applyProtection="1">
      <alignment horizontal="right" wrapText="1"/>
      <protection locked="0"/>
    </xf>
    <xf numFmtId="0" fontId="16" fillId="6" borderId="0" xfId="435" applyFont="1" applyFill="1" applyBorder="1" applyAlignment="1">
      <alignment horizontal="center" wrapText="1"/>
    </xf>
    <xf numFmtId="0" fontId="16" fillId="6" borderId="0" xfId="435" applyFont="1" applyFill="1" applyBorder="1" applyAlignment="1" applyProtection="1">
      <alignment horizontal="center" wrapText="1"/>
      <protection locked="0"/>
    </xf>
    <xf numFmtId="0" fontId="16" fillId="0" borderId="0" xfId="435" applyFont="1" applyFill="1" applyBorder="1" applyAlignment="1">
      <alignment horizontal="left" wrapText="1"/>
    </xf>
    <xf numFmtId="0" fontId="16" fillId="0" borderId="0" xfId="435" applyFont="1" applyFill="1" applyBorder="1" applyAlignment="1" applyProtection="1">
      <alignment horizontal="left" wrapText="1"/>
      <protection locked="0"/>
    </xf>
    <xf numFmtId="0" fontId="5" fillId="3" borderId="0" xfId="0" applyNumberFormat="1" applyFont="1" applyFill="1" applyBorder="1" applyAlignment="1" applyProtection="1">
      <alignment horizontal="center"/>
    </xf>
    <xf numFmtId="0" fontId="0" fillId="0" borderId="0" xfId="0"/>
    <xf numFmtId="0" fontId="1" fillId="0" borderId="0" xfId="436"/>
    <xf numFmtId="0" fontId="17" fillId="0" borderId="0" xfId="436" applyFont="1" applyFill="1" applyBorder="1" applyAlignment="1">
      <alignment horizontal="center" vertical="top" wrapText="1"/>
    </xf>
    <xf numFmtId="0" fontId="17" fillId="0" borderId="0" xfId="436" applyFont="1" applyFill="1" applyBorder="1" applyAlignment="1" applyProtection="1">
      <alignment horizontal="center" vertical="top" wrapText="1"/>
      <protection locked="0"/>
    </xf>
    <xf numFmtId="0" fontId="18" fillId="0" borderId="0" xfId="436" applyFont="1" applyFill="1" applyBorder="1" applyAlignment="1">
      <alignment horizontal="left" wrapText="1"/>
    </xf>
    <xf numFmtId="0" fontId="18" fillId="0" borderId="0" xfId="436" applyFont="1" applyFill="1" applyBorder="1" applyAlignment="1">
      <alignment horizontal="center" wrapText="1"/>
    </xf>
    <xf numFmtId="0" fontId="18" fillId="0" borderId="0" xfId="436" applyFont="1" applyFill="1" applyBorder="1" applyAlignment="1" applyProtection="1">
      <alignment horizontal="center" wrapText="1"/>
      <protection locked="0"/>
    </xf>
    <xf numFmtId="0" fontId="18" fillId="0" borderId="0" xfId="436" applyFont="1" applyFill="1" applyBorder="1" applyAlignment="1">
      <alignment horizontal="center" wrapText="1"/>
    </xf>
    <xf numFmtId="0" fontId="16" fillId="0" borderId="0" xfId="436" applyFont="1" applyFill="1" applyBorder="1" applyAlignment="1">
      <alignment horizontal="left" wrapText="1"/>
    </xf>
    <xf numFmtId="0" fontId="1" fillId="0" borderId="0" xfId="436" applyAlignment="1">
      <alignment horizontal="right"/>
    </xf>
    <xf numFmtId="0" fontId="1" fillId="0" borderId="0" xfId="436" applyAlignment="1">
      <alignment horizontal="center"/>
    </xf>
    <xf numFmtId="0" fontId="16" fillId="0" borderId="0" xfId="436" applyFont="1" applyFill="1" applyBorder="1" applyAlignment="1">
      <alignment horizontal="center" wrapText="1"/>
    </xf>
    <xf numFmtId="0" fontId="18" fillId="6" borderId="0" xfId="436" applyFont="1" applyFill="1" applyBorder="1" applyAlignment="1">
      <alignment horizontal="center" wrapText="1"/>
    </xf>
    <xf numFmtId="0" fontId="18" fillId="6" borderId="0" xfId="436" applyFont="1" applyFill="1" applyBorder="1" applyAlignment="1" applyProtection="1">
      <alignment horizontal="center" wrapText="1"/>
      <protection locked="0"/>
    </xf>
    <xf numFmtId="0" fontId="18" fillId="6" borderId="0" xfId="436" applyFont="1" applyFill="1" applyBorder="1" applyAlignment="1">
      <alignment horizontal="center" wrapText="1"/>
    </xf>
    <xf numFmtId="0" fontId="16" fillId="6" borderId="0" xfId="436" applyNumberFormat="1" applyFont="1" applyFill="1" applyBorder="1" applyAlignment="1">
      <alignment horizontal="right" wrapText="1"/>
    </xf>
    <xf numFmtId="0" fontId="19" fillId="0" borderId="0" xfId="436" applyFont="1" applyFill="1" applyBorder="1" applyAlignment="1">
      <alignment horizontal="left" wrapText="1"/>
    </xf>
    <xf numFmtId="0" fontId="19" fillId="0" borderId="0" xfId="436" applyFont="1" applyFill="1" applyBorder="1" applyAlignment="1">
      <alignment horizontal="center" wrapText="1"/>
    </xf>
    <xf numFmtId="0" fontId="19" fillId="6" borderId="0" xfId="436" applyNumberFormat="1" applyFont="1" applyFill="1" applyBorder="1" applyAlignment="1">
      <alignment horizontal="right" wrapText="1"/>
    </xf>
    <xf numFmtId="0" fontId="20" fillId="0" borderId="0" xfId="436" applyFont="1" applyAlignment="1">
      <alignment horizontal="right"/>
    </xf>
    <xf numFmtId="0" fontId="20" fillId="0" borderId="0" xfId="436" applyFont="1"/>
    <xf numFmtId="0" fontId="20" fillId="0" borderId="0" xfId="436" applyFont="1" applyAlignment="1">
      <alignment horizontal="center"/>
    </xf>
    <xf numFmtId="0" fontId="20" fillId="6" borderId="0" xfId="436" applyFont="1" applyFill="1"/>
    <xf numFmtId="0" fontId="16" fillId="0" borderId="0" xfId="436" applyNumberFormat="1" applyFont="1" applyFill="1" applyBorder="1" applyAlignment="1">
      <alignment horizontal="right" wrapText="1"/>
    </xf>
    <xf numFmtId="0" fontId="19" fillId="0" borderId="0" xfId="436" applyNumberFormat="1" applyFont="1" applyFill="1" applyBorder="1" applyAlignment="1">
      <alignment horizontal="right" wrapText="1"/>
    </xf>
    <xf numFmtId="1" fontId="15" fillId="0" borderId="0" xfId="0" applyNumberFormat="1" applyFont="1"/>
    <xf numFmtId="0" fontId="21" fillId="0" borderId="0" xfId="0" applyFont="1"/>
    <xf numFmtId="0" fontId="0" fillId="0" borderId="0" xfId="0" applyNumberFormat="1"/>
    <xf numFmtId="0" fontId="14" fillId="0" borderId="0" xfId="0" applyFont="1" applyAlignment="1">
      <alignment horizontal="left" wrapText="1"/>
    </xf>
  </cellXfs>
  <cellStyles count="4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Normal" xfId="0" builtinId="0"/>
    <cellStyle name="Normal 2" xfId="12"/>
    <cellStyle name="Normal 3" xfId="11"/>
    <cellStyle name="Normal 4" xfId="13"/>
    <cellStyle name="Normal 5" xfId="14"/>
    <cellStyle name="Normal 6" xfId="435"/>
    <cellStyle name="Normal 7" xfId="43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
  <sheetViews>
    <sheetView workbookViewId="0">
      <selection activeCell="C6" sqref="C6:E6"/>
    </sheetView>
  </sheetViews>
  <sheetFormatPr defaultColWidth="11" defaultRowHeight="15.75"/>
  <sheetData>
    <row r="1" spans="1:27" s="19" customFormat="1">
      <c r="A1" s="16" t="s">
        <v>0</v>
      </c>
      <c r="N1" s="27"/>
      <c r="V1" s="27"/>
      <c r="W1" s="27"/>
      <c r="X1" s="27"/>
      <c r="Y1" s="27"/>
      <c r="Z1" s="27"/>
      <c r="AA1" s="27"/>
    </row>
    <row r="2" spans="1:27" s="19" customFormat="1">
      <c r="A2" s="78" t="s">
        <v>2064</v>
      </c>
      <c r="E2" s="12"/>
      <c r="N2" s="27"/>
      <c r="V2" s="27"/>
      <c r="W2" s="27"/>
      <c r="X2" s="27"/>
      <c r="Y2" s="27"/>
      <c r="Z2" s="27"/>
      <c r="AA2" s="27"/>
    </row>
    <row r="3" spans="1:27" s="19" customFormat="1">
      <c r="N3" s="27"/>
      <c r="V3" s="27"/>
      <c r="W3" s="27"/>
      <c r="X3" s="27"/>
      <c r="Y3" s="27"/>
      <c r="Z3" s="27"/>
      <c r="AA3" s="27"/>
    </row>
    <row r="4" spans="1:27" s="19" customFormat="1">
      <c r="B4" s="41" t="s">
        <v>2042</v>
      </c>
      <c r="C4" s="41"/>
      <c r="D4" s="41"/>
      <c r="E4" s="41"/>
      <c r="F4" s="41"/>
      <c r="G4" s="41"/>
      <c r="H4" s="41"/>
      <c r="I4" s="41"/>
      <c r="J4" s="41"/>
      <c r="K4" s="41"/>
      <c r="L4" s="41"/>
      <c r="M4" s="41"/>
      <c r="N4" s="41"/>
      <c r="O4" s="41"/>
      <c r="P4" s="41"/>
      <c r="Q4" s="41"/>
      <c r="R4" s="41"/>
      <c r="S4" s="41"/>
      <c r="T4" s="41"/>
      <c r="U4" s="41"/>
      <c r="V4" s="41" t="s">
        <v>176</v>
      </c>
      <c r="W4" s="41"/>
      <c r="X4" s="41"/>
      <c r="Y4" s="41"/>
      <c r="Z4" s="41"/>
      <c r="AA4" s="41"/>
    </row>
    <row r="5" spans="1:27" s="19" customFormat="1">
      <c r="B5" s="40" t="s">
        <v>164</v>
      </c>
      <c r="C5" s="40"/>
      <c r="D5" s="40"/>
      <c r="E5" s="40"/>
      <c r="F5" s="40" t="s">
        <v>172</v>
      </c>
      <c r="G5" s="40"/>
      <c r="H5" s="40"/>
      <c r="I5" s="40"/>
      <c r="J5" s="40"/>
      <c r="K5" s="40"/>
      <c r="L5" s="40"/>
      <c r="M5" s="40"/>
      <c r="N5" s="40" t="s">
        <v>175</v>
      </c>
      <c r="O5" s="40"/>
      <c r="P5" s="40"/>
      <c r="Q5" s="40"/>
      <c r="R5" s="40"/>
      <c r="S5" s="40"/>
      <c r="T5" s="40"/>
      <c r="U5" s="40"/>
      <c r="V5" s="41" t="s">
        <v>706</v>
      </c>
      <c r="W5" s="41"/>
      <c r="X5" s="41"/>
      <c r="Y5" s="41"/>
      <c r="Z5" s="41"/>
      <c r="AA5" s="41"/>
    </row>
    <row r="6" spans="1:27" s="19" customFormat="1">
      <c r="B6" s="40" t="s">
        <v>161</v>
      </c>
      <c r="C6" s="40" t="s">
        <v>177</v>
      </c>
      <c r="D6" s="40"/>
      <c r="E6" s="40"/>
      <c r="F6" s="40" t="s">
        <v>161</v>
      </c>
      <c r="G6" s="40" t="s">
        <v>705</v>
      </c>
      <c r="H6" s="40"/>
      <c r="I6" s="40"/>
      <c r="J6" s="40"/>
      <c r="K6" s="40"/>
      <c r="L6" s="40"/>
      <c r="M6" s="40"/>
      <c r="N6" s="40" t="s">
        <v>707</v>
      </c>
      <c r="O6" s="40"/>
      <c r="P6" s="40"/>
      <c r="Q6" s="40"/>
      <c r="R6" s="40"/>
      <c r="S6" s="40"/>
      <c r="T6" s="40"/>
      <c r="U6" s="40"/>
      <c r="V6" s="41" t="s">
        <v>161</v>
      </c>
      <c r="W6" s="41" t="s">
        <v>177</v>
      </c>
      <c r="X6" s="41"/>
      <c r="Y6" s="41"/>
      <c r="Z6" s="27" t="s">
        <v>174</v>
      </c>
      <c r="AA6" s="27"/>
    </row>
    <row r="7" spans="1:27" s="19" customFormat="1">
      <c r="B7" s="40"/>
      <c r="C7" s="40" t="s">
        <v>710</v>
      </c>
      <c r="D7" s="40" t="s">
        <v>162</v>
      </c>
      <c r="E7" s="40" t="s">
        <v>163</v>
      </c>
      <c r="F7" s="40"/>
      <c r="G7" s="40" t="s">
        <v>170</v>
      </c>
      <c r="H7" s="40"/>
      <c r="I7" s="40" t="s">
        <v>171</v>
      </c>
      <c r="J7" s="40"/>
      <c r="K7" s="40" t="s">
        <v>167</v>
      </c>
      <c r="L7" s="40" t="s">
        <v>168</v>
      </c>
      <c r="M7" s="40" t="s">
        <v>169</v>
      </c>
      <c r="N7" s="41" t="s">
        <v>161</v>
      </c>
      <c r="O7" s="40" t="s">
        <v>170</v>
      </c>
      <c r="P7" s="40"/>
      <c r="Q7" s="40" t="s">
        <v>171</v>
      </c>
      <c r="R7" s="40"/>
      <c r="S7" s="40" t="s">
        <v>167</v>
      </c>
      <c r="T7" s="40" t="s">
        <v>168</v>
      </c>
      <c r="U7" s="40" t="s">
        <v>169</v>
      </c>
      <c r="V7" s="41"/>
      <c r="W7" s="41" t="s">
        <v>710</v>
      </c>
      <c r="X7" s="41" t="s">
        <v>162</v>
      </c>
      <c r="Y7" s="41" t="s">
        <v>163</v>
      </c>
      <c r="Z7" s="41" t="s">
        <v>173</v>
      </c>
      <c r="AA7" s="41" t="s">
        <v>704</v>
      </c>
    </row>
    <row r="8" spans="1:27" s="19" customFormat="1">
      <c r="B8" s="40"/>
      <c r="C8" s="40"/>
      <c r="D8" s="40"/>
      <c r="E8" s="40"/>
      <c r="F8" s="40"/>
      <c r="G8" s="19" t="s">
        <v>165</v>
      </c>
      <c r="H8" s="19" t="s">
        <v>166</v>
      </c>
      <c r="I8" s="19" t="s">
        <v>165</v>
      </c>
      <c r="J8" s="19" t="s">
        <v>166</v>
      </c>
      <c r="K8" s="40"/>
      <c r="L8" s="40"/>
      <c r="M8" s="40"/>
      <c r="N8" s="41"/>
      <c r="O8" s="19" t="s">
        <v>165</v>
      </c>
      <c r="P8" s="19" t="s">
        <v>166</v>
      </c>
      <c r="Q8" s="19" t="s">
        <v>165</v>
      </c>
      <c r="R8" s="19" t="s">
        <v>166</v>
      </c>
      <c r="S8" s="40"/>
      <c r="T8" s="40"/>
      <c r="U8" s="40"/>
      <c r="V8" s="41"/>
      <c r="W8" s="41"/>
      <c r="X8" s="41"/>
      <c r="Y8" s="41"/>
      <c r="Z8" s="41"/>
      <c r="AA8" s="41"/>
    </row>
    <row r="9" spans="1:27">
      <c r="A9" t="s">
        <v>1</v>
      </c>
      <c r="B9">
        <v>7005</v>
      </c>
      <c r="C9" s="17">
        <v>20.471092077087793</v>
      </c>
      <c r="D9" s="17">
        <v>78.429693076374022</v>
      </c>
      <c r="E9" s="17">
        <v>1.099214846538187</v>
      </c>
      <c r="F9">
        <v>6944</v>
      </c>
      <c r="G9" s="17">
        <v>9.6486175115207384</v>
      </c>
      <c r="H9" s="17">
        <v>5.5011520737327189</v>
      </c>
      <c r="I9" s="17">
        <v>43.591589861751153</v>
      </c>
      <c r="J9" s="17">
        <v>38.148041474654377</v>
      </c>
      <c r="K9" s="17">
        <v>0.25921658986175117</v>
      </c>
      <c r="L9" s="17">
        <v>0.8640552995391706</v>
      </c>
      <c r="M9" s="17">
        <v>1.9873271889400923</v>
      </c>
      <c r="N9" s="79">
        <v>9258</v>
      </c>
      <c r="O9" s="17">
        <v>10.952689565780945</v>
      </c>
      <c r="P9" s="17">
        <v>7.6798444588464037</v>
      </c>
      <c r="Q9" s="17">
        <v>40.94836897818103</v>
      </c>
      <c r="R9" s="17">
        <v>35.914884424281702</v>
      </c>
      <c r="S9" s="17">
        <v>0.36724994599265498</v>
      </c>
      <c r="T9" s="17">
        <v>1.2853748109742924</v>
      </c>
      <c r="U9" s="17">
        <v>2.8515878159429682</v>
      </c>
      <c r="V9">
        <v>4408</v>
      </c>
      <c r="W9" s="17">
        <v>25.499092558983666</v>
      </c>
      <c r="X9" s="17">
        <v>72.41379310344827</v>
      </c>
      <c r="Y9" s="17">
        <v>2.0871143375680581</v>
      </c>
      <c r="Z9" s="17">
        <v>41.265680584160272</v>
      </c>
      <c r="AA9">
        <v>141</v>
      </c>
    </row>
    <row r="10" spans="1:27">
      <c r="A10" t="s">
        <v>2</v>
      </c>
      <c r="B10">
        <v>2610</v>
      </c>
      <c r="C10" s="17">
        <v>26.70498084291188</v>
      </c>
      <c r="D10" s="17">
        <v>71.954022988505756</v>
      </c>
      <c r="E10" s="17">
        <v>1.3409961685823755</v>
      </c>
      <c r="F10">
        <v>2567</v>
      </c>
      <c r="G10" s="17">
        <v>11.842617841838722</v>
      </c>
      <c r="H10" s="17">
        <v>7.7522399688352159</v>
      </c>
      <c r="I10" s="17">
        <v>40.825866770549283</v>
      </c>
      <c r="J10" s="17">
        <v>34.943513829372804</v>
      </c>
      <c r="K10" s="17">
        <v>3.8955979742890535E-2</v>
      </c>
      <c r="L10" s="17">
        <v>3.3502142578885863</v>
      </c>
      <c r="M10" s="17">
        <v>1.2465913517724971</v>
      </c>
      <c r="N10" s="79">
        <v>3705</v>
      </c>
      <c r="O10" s="17">
        <v>12.523616734143051</v>
      </c>
      <c r="P10" s="17">
        <v>9.1497975708502022</v>
      </c>
      <c r="Q10" s="17">
        <v>38.19163292847503</v>
      </c>
      <c r="R10" s="17">
        <v>33.441295546558706</v>
      </c>
      <c r="S10" s="17">
        <v>5.3981106612685556E-2</v>
      </c>
      <c r="T10" s="17">
        <v>4.2914979757085021</v>
      </c>
      <c r="U10" s="17">
        <v>2.3481781376518218</v>
      </c>
      <c r="V10">
        <v>1628</v>
      </c>
      <c r="W10" s="17">
        <v>34.705159705159701</v>
      </c>
      <c r="X10" s="17">
        <v>61.91646191646192</v>
      </c>
      <c r="Y10" s="17">
        <v>3.3783783783783785</v>
      </c>
      <c r="Z10" s="17">
        <v>42.943814297019259</v>
      </c>
      <c r="AA10">
        <v>134</v>
      </c>
    </row>
    <row r="11" spans="1:27">
      <c r="A11" t="s">
        <v>3</v>
      </c>
      <c r="B11">
        <v>4019</v>
      </c>
      <c r="C11" s="17">
        <v>15.128141328688729</v>
      </c>
      <c r="D11" s="17">
        <v>83.702413535705404</v>
      </c>
      <c r="E11" s="17">
        <v>1.1694451356058722</v>
      </c>
      <c r="F11">
        <v>3975</v>
      </c>
      <c r="G11" s="17">
        <v>6.465408805031446</v>
      </c>
      <c r="H11" s="17">
        <v>2.591194968553459</v>
      </c>
      <c r="I11" s="17">
        <v>46.591194968553459</v>
      </c>
      <c r="J11" s="17">
        <v>39.572327044025158</v>
      </c>
      <c r="K11" s="17">
        <v>0.27672955974842767</v>
      </c>
      <c r="L11" s="17">
        <v>0.65408805031446537</v>
      </c>
      <c r="M11" s="17">
        <v>3.8490566037735845</v>
      </c>
      <c r="N11" s="79">
        <v>5397</v>
      </c>
      <c r="O11" s="17">
        <v>8.4491384102279046</v>
      </c>
      <c r="P11" s="17">
        <v>4.706318324995368</v>
      </c>
      <c r="Q11" s="17">
        <v>43.4130072262368</v>
      </c>
      <c r="R11" s="17">
        <v>37.409672040022237</v>
      </c>
      <c r="S11" s="17">
        <v>0.27793218454697055</v>
      </c>
      <c r="T11" s="17">
        <v>0.94496942745969981</v>
      </c>
      <c r="U11" s="17">
        <v>4.7989623865110254</v>
      </c>
      <c r="V11">
        <v>2194</v>
      </c>
      <c r="W11" s="17">
        <v>20.054694621695536</v>
      </c>
      <c r="X11" s="17">
        <v>76.481312670920701</v>
      </c>
      <c r="Y11" s="17">
        <v>3.4639927073837744</v>
      </c>
      <c r="Z11" s="17">
        <v>43.436943179568402</v>
      </c>
      <c r="AA11">
        <v>127</v>
      </c>
    </row>
    <row r="12" spans="1:27">
      <c r="A12" t="s">
        <v>4</v>
      </c>
      <c r="B12">
        <v>1440</v>
      </c>
      <c r="C12" s="17">
        <v>45.138888888888893</v>
      </c>
      <c r="D12" s="17">
        <v>53.819444444444443</v>
      </c>
      <c r="E12" s="17">
        <v>1.0416666666666665</v>
      </c>
      <c r="F12">
        <v>1444</v>
      </c>
      <c r="G12" s="17">
        <v>24.930747922437675</v>
      </c>
      <c r="H12" s="17">
        <v>15.581717451523547</v>
      </c>
      <c r="I12" s="17">
        <v>29.016620498614959</v>
      </c>
      <c r="J12" s="17">
        <v>28.393351800554019</v>
      </c>
      <c r="K12" s="17">
        <v>0.2770083102493075</v>
      </c>
      <c r="L12" s="17">
        <v>0.2770083102493075</v>
      </c>
      <c r="M12" s="17">
        <v>1.5235457063711912</v>
      </c>
      <c r="N12" s="79">
        <v>1977</v>
      </c>
      <c r="O12" s="17">
        <v>25.240263024785026</v>
      </c>
      <c r="P12" s="17">
        <v>18.462316641375821</v>
      </c>
      <c r="Q12" s="17">
        <v>28.123419322205361</v>
      </c>
      <c r="R12" s="17">
        <v>25.442589782498736</v>
      </c>
      <c r="S12" s="17">
        <v>0.30349013657056145</v>
      </c>
      <c r="T12" s="17">
        <v>0.60698027314112291</v>
      </c>
      <c r="U12" s="17">
        <v>1.8209408194233687</v>
      </c>
      <c r="V12">
        <v>989</v>
      </c>
      <c r="W12" s="17">
        <v>48.634984833164815</v>
      </c>
      <c r="X12" s="17">
        <v>49.646107178968656</v>
      </c>
      <c r="Y12" s="17">
        <v>1.7189079878665317</v>
      </c>
      <c r="Z12" s="17">
        <v>47.847121432027087</v>
      </c>
      <c r="AA12">
        <v>84</v>
      </c>
    </row>
    <row r="13" spans="1:27">
      <c r="A13" t="s">
        <v>5</v>
      </c>
      <c r="B13">
        <v>16086</v>
      </c>
      <c r="C13" s="17">
        <v>49.546189232873303</v>
      </c>
      <c r="D13" s="17">
        <v>47.849061295536494</v>
      </c>
      <c r="E13" s="17">
        <v>2.6047494715902024</v>
      </c>
      <c r="F13">
        <v>15990</v>
      </c>
      <c r="G13" s="17">
        <v>24.94684177611007</v>
      </c>
      <c r="H13" s="17">
        <v>13.520950594121325</v>
      </c>
      <c r="I13" s="17">
        <v>31.113195747342086</v>
      </c>
      <c r="J13" s="17">
        <v>26.816760475297063</v>
      </c>
      <c r="K13" s="17">
        <v>0.53158223889931211</v>
      </c>
      <c r="L13" s="17">
        <v>0.64415259537210756</v>
      </c>
      <c r="M13" s="17">
        <v>2.4265165728580365</v>
      </c>
      <c r="N13" s="79">
        <v>21074</v>
      </c>
      <c r="O13" s="17">
        <v>25.168454019170543</v>
      </c>
      <c r="P13" s="17">
        <v>16.076682167599888</v>
      </c>
      <c r="Q13" s="17">
        <v>29.002562399164848</v>
      </c>
      <c r="R13" s="17">
        <v>25.201670304640789</v>
      </c>
      <c r="S13" s="17">
        <v>0.66907089304356082</v>
      </c>
      <c r="T13" s="17">
        <v>0.63585460757331314</v>
      </c>
      <c r="U13" s="17">
        <v>3.2457056088070613</v>
      </c>
      <c r="V13">
        <v>10503</v>
      </c>
      <c r="W13" s="17">
        <v>50.633152432638298</v>
      </c>
      <c r="X13" s="17">
        <v>47.367418832714463</v>
      </c>
      <c r="Y13" s="17">
        <v>1.9994287346472437</v>
      </c>
      <c r="Z13" s="17">
        <v>50.921167458547465</v>
      </c>
      <c r="AA13">
        <v>51</v>
      </c>
    </row>
    <row r="14" spans="1:27">
      <c r="A14" t="s">
        <v>6</v>
      </c>
      <c r="B14">
        <v>6950</v>
      </c>
      <c r="C14" s="17">
        <v>9.841726618705037</v>
      </c>
      <c r="D14" s="17">
        <v>88.258992805755398</v>
      </c>
      <c r="E14" s="17">
        <v>1.8992805755395685</v>
      </c>
      <c r="F14">
        <v>6903</v>
      </c>
      <c r="G14" s="17">
        <v>0.57945820657685065</v>
      </c>
      <c r="H14" s="17">
        <v>0.69534984789222076</v>
      </c>
      <c r="I14" s="17">
        <v>48.529624800811241</v>
      </c>
      <c r="J14" s="17">
        <v>45.038389106185718</v>
      </c>
      <c r="K14" s="17">
        <v>0.37664783427495291</v>
      </c>
      <c r="L14" s="17">
        <v>1.0285383166739099</v>
      </c>
      <c r="M14" s="17">
        <v>3.7519918875851079</v>
      </c>
      <c r="N14" s="79">
        <v>8584</v>
      </c>
      <c r="O14" s="17">
        <v>0.72227399813606707</v>
      </c>
      <c r="P14" s="17">
        <v>0.95526561043802416</v>
      </c>
      <c r="Q14" s="17">
        <v>47.367194780987887</v>
      </c>
      <c r="R14" s="17">
        <v>44.07036346691519</v>
      </c>
      <c r="S14" s="17">
        <v>0.67567567567567566</v>
      </c>
      <c r="T14" s="17">
        <v>1.3280521901211557</v>
      </c>
      <c r="U14" s="17">
        <v>4.8811742777260019</v>
      </c>
      <c r="V14">
        <v>4334</v>
      </c>
      <c r="W14" s="17">
        <v>14.420858329487771</v>
      </c>
      <c r="X14" s="17">
        <v>82.671896631287495</v>
      </c>
      <c r="Y14" s="17">
        <v>2.9072450392247347</v>
      </c>
      <c r="Z14" s="17">
        <v>52.495155038759691</v>
      </c>
      <c r="AA14">
        <v>37</v>
      </c>
    </row>
    <row r="15" spans="1:27">
      <c r="A15" t="s">
        <v>7</v>
      </c>
      <c r="B15">
        <v>28831</v>
      </c>
      <c r="C15" s="17">
        <v>22.822656168707294</v>
      </c>
      <c r="D15" s="17">
        <v>73.212861156394155</v>
      </c>
      <c r="E15" s="17">
        <v>3.9644826748985467</v>
      </c>
      <c r="F15">
        <v>28699</v>
      </c>
      <c r="G15" s="17">
        <v>6.3695599149796154</v>
      </c>
      <c r="H15" s="17">
        <v>3.6342729711836648</v>
      </c>
      <c r="I15" s="17">
        <v>42.677445207150079</v>
      </c>
      <c r="J15" s="17">
        <v>36.576187323600124</v>
      </c>
      <c r="K15" s="17">
        <v>0.95125265688699945</v>
      </c>
      <c r="L15" s="17">
        <v>2.944353461793094</v>
      </c>
      <c r="M15" s="17">
        <v>6.8469284644064254</v>
      </c>
      <c r="N15" s="79">
        <v>37214</v>
      </c>
      <c r="O15" s="17">
        <v>6.4142527005965499</v>
      </c>
      <c r="P15" s="17">
        <v>4.4176922663513727</v>
      </c>
      <c r="Q15" s="17">
        <v>40.737356908690273</v>
      </c>
      <c r="R15" s="17">
        <v>35.129252431880474</v>
      </c>
      <c r="S15" s="17">
        <v>1.4833127317676145</v>
      </c>
      <c r="T15" s="17">
        <v>3.2917719137958832</v>
      </c>
      <c r="U15" s="17">
        <v>8.5263610469178275</v>
      </c>
      <c r="V15">
        <v>16109</v>
      </c>
      <c r="W15" s="17">
        <v>23.254081569309083</v>
      </c>
      <c r="X15" s="17">
        <v>73.213731454466441</v>
      </c>
      <c r="Y15" s="17">
        <v>3.5321869762244709</v>
      </c>
      <c r="Z15" s="17">
        <v>47.602021216867115</v>
      </c>
      <c r="AA15">
        <v>87</v>
      </c>
    </row>
    <row r="16" spans="1:27">
      <c r="A16" t="s">
        <v>8</v>
      </c>
      <c r="B16">
        <v>39306</v>
      </c>
      <c r="C16" s="17">
        <v>20.892484607947896</v>
      </c>
      <c r="D16" s="17">
        <v>76.097796774029419</v>
      </c>
      <c r="E16" s="17">
        <v>3.0097186180226938</v>
      </c>
      <c r="F16">
        <v>38899</v>
      </c>
      <c r="G16" s="17">
        <v>4.9898454973135555</v>
      </c>
      <c r="H16" s="17">
        <v>2.9666572405460294</v>
      </c>
      <c r="I16" s="17">
        <v>43.425280855548984</v>
      </c>
      <c r="J16" s="17">
        <v>38.432864598061641</v>
      </c>
      <c r="K16" s="17">
        <v>0.35476490398210753</v>
      </c>
      <c r="L16" s="17">
        <v>1.6915601943494691</v>
      </c>
      <c r="M16" s="17">
        <v>8.1390267101982054</v>
      </c>
      <c r="N16" s="79">
        <v>52240</v>
      </c>
      <c r="O16" s="17">
        <v>5.3005359877488516</v>
      </c>
      <c r="P16" s="17">
        <v>3.7787136294027563</v>
      </c>
      <c r="Q16" s="17">
        <v>41.223200612557427</v>
      </c>
      <c r="R16" s="17">
        <v>36.713246554364467</v>
      </c>
      <c r="S16" s="17">
        <v>0.47281776416539056</v>
      </c>
      <c r="T16" s="17">
        <v>1.906584992343032</v>
      </c>
      <c r="U16" s="17">
        <v>10.60490045941807</v>
      </c>
      <c r="V16">
        <v>22770</v>
      </c>
      <c r="W16" s="17">
        <v>24.672815107597717</v>
      </c>
      <c r="X16" s="17">
        <v>72.134387351778656</v>
      </c>
      <c r="Y16" s="17">
        <v>3.1927975406236278</v>
      </c>
      <c r="Z16" s="17">
        <v>45.961002785515319</v>
      </c>
      <c r="AA16">
        <v>102</v>
      </c>
    </row>
    <row r="17" spans="1:27">
      <c r="A17" t="s">
        <v>9</v>
      </c>
      <c r="B17">
        <v>5931</v>
      </c>
      <c r="C17" s="17">
        <v>35.424043163041645</v>
      </c>
      <c r="D17" s="17">
        <v>63.041645590962737</v>
      </c>
      <c r="E17" s="17">
        <v>1.5343112459956163</v>
      </c>
      <c r="F17">
        <v>5888</v>
      </c>
      <c r="G17" s="17">
        <v>20.448369565217391</v>
      </c>
      <c r="H17" s="17">
        <v>9.4938858695652169</v>
      </c>
      <c r="I17" s="17">
        <v>35.69972826086957</v>
      </c>
      <c r="J17" s="17">
        <v>31.487771739130434</v>
      </c>
      <c r="K17" s="17">
        <v>0.33967391304347827</v>
      </c>
      <c r="L17" s="17">
        <v>0.84918478260869557</v>
      </c>
      <c r="M17" s="17">
        <v>1.6813858695652173</v>
      </c>
      <c r="N17" s="79">
        <v>7903</v>
      </c>
      <c r="O17" s="17">
        <v>22.232063773250665</v>
      </c>
      <c r="P17" s="17">
        <v>12.362394027584461</v>
      </c>
      <c r="Q17" s="17">
        <v>32.785018347462994</v>
      </c>
      <c r="R17" s="17">
        <v>28.786536758193094</v>
      </c>
      <c r="S17" s="17">
        <v>0.40490952802733138</v>
      </c>
      <c r="T17" s="17">
        <v>0.99962039731747443</v>
      </c>
      <c r="U17" s="17">
        <v>2.4294571681639883</v>
      </c>
      <c r="V17">
        <v>3452</v>
      </c>
      <c r="W17" s="17">
        <v>42.439165701042874</v>
      </c>
      <c r="X17" s="17">
        <v>55.069524913093858</v>
      </c>
      <c r="Y17" s="17">
        <v>2.4913093858632678</v>
      </c>
      <c r="Z17" s="17">
        <v>44.307534334488516</v>
      </c>
      <c r="AA17">
        <v>120</v>
      </c>
    </row>
    <row r="18" spans="1:27">
      <c r="A18" t="s">
        <v>10</v>
      </c>
      <c r="B18">
        <v>6584</v>
      </c>
      <c r="C18" s="17">
        <v>15.902187120291616</v>
      </c>
      <c r="D18" s="17">
        <v>82.351154313487243</v>
      </c>
      <c r="E18" s="17">
        <v>1.746658566221142</v>
      </c>
      <c r="F18">
        <v>6500</v>
      </c>
      <c r="G18" s="17">
        <v>5.1538461538461542</v>
      </c>
      <c r="H18" s="17">
        <v>3.2461538461538457</v>
      </c>
      <c r="I18" s="17">
        <v>45.46153846153846</v>
      </c>
      <c r="J18" s="17">
        <v>42.092307692307692</v>
      </c>
      <c r="K18" s="17">
        <v>0.27692307692307688</v>
      </c>
      <c r="L18" s="17">
        <v>0.69230769230769229</v>
      </c>
      <c r="M18" s="17">
        <v>3.0769230769230771</v>
      </c>
      <c r="N18" s="79">
        <v>8675</v>
      </c>
      <c r="O18" s="17">
        <v>5.8904899135446689</v>
      </c>
      <c r="P18" s="17">
        <v>4.2420749279538903</v>
      </c>
      <c r="Q18" s="17">
        <v>44.54178674351585</v>
      </c>
      <c r="R18" s="17">
        <v>40.115273775216139</v>
      </c>
      <c r="S18" s="17">
        <v>0.29971181556195964</v>
      </c>
      <c r="T18" s="17">
        <v>0.93371757925072052</v>
      </c>
      <c r="U18" s="17">
        <v>3.9769452449567719</v>
      </c>
      <c r="V18">
        <v>3922</v>
      </c>
      <c r="W18" s="17">
        <v>23.941866394696586</v>
      </c>
      <c r="X18" s="17">
        <v>72.69250382457929</v>
      </c>
      <c r="Y18" s="17">
        <v>3.3656297807241207</v>
      </c>
      <c r="Z18" s="17">
        <v>38.481161695447405</v>
      </c>
      <c r="AA18">
        <v>150</v>
      </c>
    </row>
    <row r="19" spans="1:27">
      <c r="A19" t="s">
        <v>11</v>
      </c>
      <c r="B19">
        <v>62277</v>
      </c>
      <c r="C19" s="17">
        <v>59.069961623071123</v>
      </c>
      <c r="D19" s="17">
        <v>38.606548163848615</v>
      </c>
      <c r="E19" s="17">
        <v>2.3234902130802704</v>
      </c>
      <c r="F19">
        <v>62099</v>
      </c>
      <c r="G19" s="17">
        <v>31.386978856342289</v>
      </c>
      <c r="H19" s="17">
        <v>16.555822154946135</v>
      </c>
      <c r="I19" s="17">
        <v>25.787854876890126</v>
      </c>
      <c r="J19" s="17">
        <v>21.43995877550363</v>
      </c>
      <c r="K19" s="17">
        <v>0.76812831124494751</v>
      </c>
      <c r="L19" s="17">
        <v>0.57810914829546367</v>
      </c>
      <c r="M19" s="17">
        <v>3.4831478767774038</v>
      </c>
      <c r="N19" s="79">
        <v>86872</v>
      </c>
      <c r="O19" s="17">
        <v>31.452021364766551</v>
      </c>
      <c r="P19" s="17">
        <v>20.326457316511647</v>
      </c>
      <c r="Q19" s="17">
        <v>22.96827516345888</v>
      </c>
      <c r="R19" s="17">
        <v>19.217929827792616</v>
      </c>
      <c r="S19" s="17">
        <v>0.88175706786996955</v>
      </c>
      <c r="T19" s="17">
        <v>0.70103140252325258</v>
      </c>
      <c r="U19" s="17">
        <v>4.4525278570770785</v>
      </c>
      <c r="V19">
        <v>42571</v>
      </c>
      <c r="W19" s="17">
        <v>57.673063822790162</v>
      </c>
      <c r="X19" s="17">
        <v>40.983298489582111</v>
      </c>
      <c r="Y19" s="17">
        <v>1.3436376876277278</v>
      </c>
      <c r="Z19" s="17">
        <v>50.936262368833532</v>
      </c>
      <c r="AA19">
        <v>50</v>
      </c>
    </row>
    <row r="20" spans="1:27">
      <c r="A20" t="s">
        <v>12</v>
      </c>
      <c r="B20">
        <v>4943</v>
      </c>
      <c r="C20" s="17">
        <v>22.273922718996563</v>
      </c>
      <c r="D20" s="17">
        <v>75.237709892777659</v>
      </c>
      <c r="E20" s="17">
        <v>2.488367388225774</v>
      </c>
      <c r="F20">
        <v>4936</v>
      </c>
      <c r="G20" s="17">
        <v>10.960291734197732</v>
      </c>
      <c r="H20" s="17">
        <v>4.9432739059967581</v>
      </c>
      <c r="I20" s="17">
        <v>42.017828200972446</v>
      </c>
      <c r="J20" s="17">
        <v>38.695299837925447</v>
      </c>
      <c r="K20" s="17">
        <v>0.4051863857374392</v>
      </c>
      <c r="L20" s="17">
        <v>0.34440842787682335</v>
      </c>
      <c r="M20" s="17">
        <v>2.6337115072933548</v>
      </c>
      <c r="N20" s="79">
        <v>6167</v>
      </c>
      <c r="O20" s="17">
        <v>12.210150802659316</v>
      </c>
      <c r="P20" s="17">
        <v>6.9563807361764232</v>
      </c>
      <c r="Q20" s="17">
        <v>40.52213393870602</v>
      </c>
      <c r="R20" s="17">
        <v>36.484514350575644</v>
      </c>
      <c r="S20" s="17">
        <v>0.5026755310523755</v>
      </c>
      <c r="T20" s="17">
        <v>0.45402951191827468</v>
      </c>
      <c r="U20" s="17">
        <v>2.8701151289119506</v>
      </c>
      <c r="V20">
        <v>3245</v>
      </c>
      <c r="W20" s="17">
        <v>28.012326656394453</v>
      </c>
      <c r="X20" s="17">
        <v>69.522342064714948</v>
      </c>
      <c r="Y20" s="17">
        <v>2.4653312788906012</v>
      </c>
      <c r="Z20" s="17">
        <v>54.047301798800795</v>
      </c>
      <c r="AA20">
        <v>21</v>
      </c>
    </row>
    <row r="21" spans="1:27">
      <c r="A21" t="s">
        <v>13</v>
      </c>
      <c r="B21">
        <v>6292</v>
      </c>
      <c r="C21" s="17">
        <v>9.8378893833439278</v>
      </c>
      <c r="D21" s="17">
        <v>88.477431659249845</v>
      </c>
      <c r="E21" s="17">
        <v>1.6846789574062302</v>
      </c>
      <c r="F21">
        <v>6207</v>
      </c>
      <c r="G21" s="17">
        <v>1.6594167874979864</v>
      </c>
      <c r="H21" s="17">
        <v>0.82165297245045921</v>
      </c>
      <c r="I21" s="17">
        <v>50.169163847269218</v>
      </c>
      <c r="J21" s="17">
        <v>44.369260512324793</v>
      </c>
      <c r="K21" s="17">
        <v>0.1127758981794748</v>
      </c>
      <c r="L21" s="17">
        <v>0.22555179635894959</v>
      </c>
      <c r="M21" s="17">
        <v>2.6421781859191236</v>
      </c>
      <c r="N21" s="79">
        <v>8314</v>
      </c>
      <c r="O21" s="17">
        <v>1.6237671397642532</v>
      </c>
      <c r="P21" s="17">
        <v>0.97426028385855179</v>
      </c>
      <c r="Q21" s="17">
        <v>49.158046668270387</v>
      </c>
      <c r="R21" s="17">
        <v>44.022131344719753</v>
      </c>
      <c r="S21" s="17">
        <v>0.15636276160692808</v>
      </c>
      <c r="T21" s="17">
        <v>0.30069761847486165</v>
      </c>
      <c r="U21" s="17">
        <v>3.7647341833052685</v>
      </c>
      <c r="V21">
        <v>2976</v>
      </c>
      <c r="W21" s="17">
        <v>19.052419354838708</v>
      </c>
      <c r="X21" s="17">
        <v>77.486559139784944</v>
      </c>
      <c r="Y21" s="17">
        <v>3.461021505376344</v>
      </c>
      <c r="Z21" s="17">
        <v>36.470588235294116</v>
      </c>
      <c r="AA21">
        <v>153</v>
      </c>
    </row>
    <row r="22" spans="1:27">
      <c r="A22" t="s">
        <v>14</v>
      </c>
      <c r="B22">
        <v>6318</v>
      </c>
      <c r="C22" s="17">
        <v>40.012662234884452</v>
      </c>
      <c r="D22" s="17">
        <v>58.578664134219693</v>
      </c>
      <c r="E22" s="17">
        <v>1.4086736308958532</v>
      </c>
      <c r="F22">
        <v>6242</v>
      </c>
      <c r="G22" s="17">
        <v>21.002883691124641</v>
      </c>
      <c r="H22" s="17">
        <v>11.566805511054151</v>
      </c>
      <c r="I22" s="17">
        <v>32.409484139698812</v>
      </c>
      <c r="J22" s="17">
        <v>28.965075296379368</v>
      </c>
      <c r="K22" s="17">
        <v>0.17622556872797179</v>
      </c>
      <c r="L22" s="17">
        <v>0.81704581864786918</v>
      </c>
      <c r="M22" s="17">
        <v>5.0624799743671902</v>
      </c>
      <c r="N22" s="79">
        <v>8654</v>
      </c>
      <c r="O22" s="17">
        <v>21.81650103998151</v>
      </c>
      <c r="P22" s="17">
        <v>14.975733764733071</v>
      </c>
      <c r="Q22" s="17">
        <v>29.68569447654264</v>
      </c>
      <c r="R22" s="17">
        <v>26.635082042985903</v>
      </c>
      <c r="S22" s="17">
        <v>0.1964409521608505</v>
      </c>
      <c r="T22" s="17">
        <v>0.90131730991449033</v>
      </c>
      <c r="U22" s="17">
        <v>5.7892304136815342</v>
      </c>
      <c r="V22">
        <v>4642</v>
      </c>
      <c r="W22" s="17">
        <v>45.54071520896165</v>
      </c>
      <c r="X22" s="17">
        <v>52.735889702714346</v>
      </c>
      <c r="Y22" s="17">
        <v>1.7233950883239983</v>
      </c>
      <c r="Z22" s="17">
        <v>52.755994999431756</v>
      </c>
      <c r="AA22">
        <v>31</v>
      </c>
    </row>
    <row r="23" spans="1:27">
      <c r="A23" t="s">
        <v>15</v>
      </c>
      <c r="B23">
        <v>15085</v>
      </c>
      <c r="C23" s="17">
        <v>26.609214451441833</v>
      </c>
      <c r="D23" s="17">
        <v>69.797812396420284</v>
      </c>
      <c r="E23" s="17">
        <v>3.5929731521378856</v>
      </c>
      <c r="F23">
        <v>15052</v>
      </c>
      <c r="G23" s="17">
        <v>7.4873770927451497</v>
      </c>
      <c r="H23" s="17">
        <v>4.7501993090619186</v>
      </c>
      <c r="I23" s="17">
        <v>40.592612277438214</v>
      </c>
      <c r="J23" s="17">
        <v>35.570023917087426</v>
      </c>
      <c r="K23" s="17">
        <v>0.85702896625033209</v>
      </c>
      <c r="L23" s="17">
        <v>1.9332979006112145</v>
      </c>
      <c r="M23" s="17">
        <v>8.809460536805739</v>
      </c>
      <c r="N23" s="79">
        <v>20164</v>
      </c>
      <c r="O23" s="17">
        <v>7.7117635389803612</v>
      </c>
      <c r="P23" s="17">
        <v>5.4602261456060308</v>
      </c>
      <c r="Q23" s="17">
        <v>38.786947034318587</v>
      </c>
      <c r="R23" s="17">
        <v>34.135092243602458</v>
      </c>
      <c r="S23" s="17">
        <v>1.120809363221583</v>
      </c>
      <c r="T23" s="17">
        <v>2.3209680618924819</v>
      </c>
      <c r="U23" s="17">
        <v>10.464193612378496</v>
      </c>
      <c r="V23">
        <v>7950</v>
      </c>
      <c r="W23" s="17">
        <v>27.899371069182386</v>
      </c>
      <c r="X23" s="17">
        <v>69.371069182389931</v>
      </c>
      <c r="Y23" s="17">
        <v>2.7295597484276732</v>
      </c>
      <c r="Z23" s="17">
        <v>41.756394768632802</v>
      </c>
      <c r="AA23">
        <v>140</v>
      </c>
    </row>
    <row r="24" spans="1:27">
      <c r="A24" t="s">
        <v>16</v>
      </c>
      <c r="B24">
        <v>25248</v>
      </c>
      <c r="C24" s="17">
        <v>36.680133079847913</v>
      </c>
      <c r="D24" s="17">
        <v>59.794835234474021</v>
      </c>
      <c r="E24" s="17">
        <v>3.5250316856780732</v>
      </c>
      <c r="F24">
        <v>25239</v>
      </c>
      <c r="G24" s="17">
        <v>14.196283529458379</v>
      </c>
      <c r="H24" s="17">
        <v>7.5518047466222908</v>
      </c>
      <c r="I24" s="17">
        <v>37.869963152264354</v>
      </c>
      <c r="J24" s="17">
        <v>32.342802805182458</v>
      </c>
      <c r="K24" s="17">
        <v>0.53092436308887037</v>
      </c>
      <c r="L24" s="17">
        <v>0.97071991758786014</v>
      </c>
      <c r="M24" s="17">
        <v>6.5375014857957918</v>
      </c>
      <c r="N24" s="79">
        <v>34800</v>
      </c>
      <c r="O24" s="17">
        <v>15.706896551724137</v>
      </c>
      <c r="P24" s="17">
        <v>10.244252873563218</v>
      </c>
      <c r="Q24" s="17">
        <v>34.304597701149426</v>
      </c>
      <c r="R24" s="17">
        <v>29.899425287356323</v>
      </c>
      <c r="S24" s="17">
        <v>0.6091954022988505</v>
      </c>
      <c r="T24" s="17">
        <v>1.0402298850574712</v>
      </c>
      <c r="U24" s="17">
        <v>8.1954022988505759</v>
      </c>
      <c r="V24">
        <v>13854</v>
      </c>
      <c r="W24" s="17">
        <v>35.347192146672441</v>
      </c>
      <c r="X24" s="17">
        <v>62.718348491410424</v>
      </c>
      <c r="Y24" s="17">
        <v>1.9344593619171357</v>
      </c>
      <c r="Z24" s="17">
        <v>42.378636321923466</v>
      </c>
      <c r="AA24">
        <v>136</v>
      </c>
    </row>
    <row r="25" spans="1:27">
      <c r="A25" t="s">
        <v>17</v>
      </c>
      <c r="B25">
        <v>9351</v>
      </c>
      <c r="C25" s="17">
        <v>50.593519409688803</v>
      </c>
      <c r="D25" s="17">
        <v>48.026948989412901</v>
      </c>
      <c r="E25" s="17">
        <v>1.3795316008982996</v>
      </c>
      <c r="F25">
        <v>9269</v>
      </c>
      <c r="G25" s="17">
        <v>29.625633833207466</v>
      </c>
      <c r="H25" s="17">
        <v>16.636098824037113</v>
      </c>
      <c r="I25" s="17">
        <v>25.752508361204011</v>
      </c>
      <c r="J25" s="17">
        <v>24.328406516344806</v>
      </c>
      <c r="K25" s="17">
        <v>0.21577300679684971</v>
      </c>
      <c r="L25" s="17">
        <v>0.37760276189448699</v>
      </c>
      <c r="M25" s="17">
        <v>3.0639766965152657</v>
      </c>
      <c r="N25" s="79">
        <v>12485</v>
      </c>
      <c r="O25" s="17">
        <v>29.042851421706047</v>
      </c>
      <c r="P25" s="17">
        <v>19.255106127352821</v>
      </c>
      <c r="Q25" s="17">
        <v>24.197036443732479</v>
      </c>
      <c r="R25" s="17">
        <v>22.194633560272326</v>
      </c>
      <c r="S25" s="17">
        <v>0.23227873448137767</v>
      </c>
      <c r="T25" s="17">
        <v>0.40849018822587108</v>
      </c>
      <c r="U25" s="17">
        <v>4.6696035242290748</v>
      </c>
      <c r="V25">
        <v>5869</v>
      </c>
      <c r="W25" s="17">
        <v>50.144828761288132</v>
      </c>
      <c r="X25" s="17">
        <v>48.253535525643208</v>
      </c>
      <c r="Y25" s="17">
        <v>1.6016357130686658</v>
      </c>
      <c r="Z25" s="17">
        <v>46.839584996009577</v>
      </c>
      <c r="AA25">
        <v>94</v>
      </c>
    </row>
    <row r="26" spans="1:27">
      <c r="A26" t="s">
        <v>18</v>
      </c>
      <c r="B26">
        <v>9477</v>
      </c>
      <c r="C26" s="17">
        <v>27.07607892793078</v>
      </c>
      <c r="D26" s="17">
        <v>70.876859765748662</v>
      </c>
      <c r="E26" s="17">
        <v>2.0470613063205656</v>
      </c>
      <c r="F26">
        <v>9486</v>
      </c>
      <c r="G26" s="17">
        <v>12.597512123128821</v>
      </c>
      <c r="H26" s="17">
        <v>7.6428420830697865</v>
      </c>
      <c r="I26" s="17">
        <v>38.119333755007375</v>
      </c>
      <c r="J26" s="17">
        <v>33.80771663504111</v>
      </c>
      <c r="K26" s="17">
        <v>0.24246257642842081</v>
      </c>
      <c r="L26" s="17">
        <v>0.66413662239089188</v>
      </c>
      <c r="M26" s="17">
        <v>6.9259962049335861</v>
      </c>
      <c r="N26" s="79">
        <v>12542</v>
      </c>
      <c r="O26" s="17">
        <v>12.988359113379047</v>
      </c>
      <c r="P26" s="17">
        <v>9.4642002870355615</v>
      </c>
      <c r="Q26" s="17">
        <v>36.517301865731142</v>
      </c>
      <c r="R26" s="17">
        <v>32.315420188167757</v>
      </c>
      <c r="S26" s="17">
        <v>0.2551427204592569</v>
      </c>
      <c r="T26" s="17">
        <v>0.72556211130601178</v>
      </c>
      <c r="U26" s="17">
        <v>7.7340137139212244</v>
      </c>
      <c r="V26">
        <v>6106</v>
      </c>
      <c r="W26" s="17">
        <v>32.263347527022603</v>
      </c>
      <c r="X26" s="17">
        <v>65.394693743858497</v>
      </c>
      <c r="Y26" s="17">
        <v>2.3419587291188995</v>
      </c>
      <c r="Z26" s="17">
        <v>54.964443244216397</v>
      </c>
      <c r="AA26">
        <v>15</v>
      </c>
    </row>
    <row r="27" spans="1:27">
      <c r="A27" t="s">
        <v>19</v>
      </c>
      <c r="B27">
        <v>2025</v>
      </c>
      <c r="C27" s="17">
        <v>58.222222222222221</v>
      </c>
      <c r="D27" s="17">
        <v>40.987654320987652</v>
      </c>
      <c r="E27" s="17">
        <v>0.79012345679012352</v>
      </c>
      <c r="F27">
        <v>2005</v>
      </c>
      <c r="G27" s="17">
        <v>35.660847880299251</v>
      </c>
      <c r="H27" s="17">
        <v>19.551122194513717</v>
      </c>
      <c r="I27" s="17">
        <v>23.042394014962593</v>
      </c>
      <c r="J27" s="17">
        <v>20.199501246882793</v>
      </c>
      <c r="K27" s="17">
        <v>0.49875311720698251</v>
      </c>
      <c r="L27" s="17">
        <v>0.29925187032418954</v>
      </c>
      <c r="M27" s="17">
        <v>0.74812967581047385</v>
      </c>
      <c r="N27" s="79">
        <v>2689</v>
      </c>
      <c r="O27" s="17">
        <v>35.403495723317221</v>
      </c>
      <c r="P27" s="17">
        <v>23.726292301970993</v>
      </c>
      <c r="Q27" s="17">
        <v>20.714020081814802</v>
      </c>
      <c r="R27" s="17">
        <v>18.222387504648569</v>
      </c>
      <c r="S27" s="17">
        <v>0.48345109706210487</v>
      </c>
      <c r="T27" s="17">
        <v>0.52063964298995913</v>
      </c>
      <c r="U27" s="17">
        <v>0.92971364819635549</v>
      </c>
      <c r="V27">
        <v>1451</v>
      </c>
      <c r="W27" s="17">
        <v>56.443831840110271</v>
      </c>
      <c r="X27" s="17">
        <v>42.17780840799449</v>
      </c>
      <c r="Y27" s="17">
        <v>1.3783597518952446</v>
      </c>
      <c r="Z27" s="17">
        <v>49.303431872239209</v>
      </c>
      <c r="AA27">
        <v>67</v>
      </c>
    </row>
    <row r="28" spans="1:27">
      <c r="A28" t="s">
        <v>20</v>
      </c>
      <c r="B28">
        <v>18869</v>
      </c>
      <c r="C28" s="17">
        <v>31.427208649107001</v>
      </c>
      <c r="D28" s="17">
        <v>65.239281360962423</v>
      </c>
      <c r="E28" s="17">
        <v>3.3335099899305742</v>
      </c>
      <c r="F28">
        <v>18429</v>
      </c>
      <c r="G28" s="17">
        <v>10.103641000596886</v>
      </c>
      <c r="H28" s="17">
        <v>6.2672961093928041</v>
      </c>
      <c r="I28" s="17">
        <v>35.954202615443052</v>
      </c>
      <c r="J28" s="17">
        <v>31.841119973954097</v>
      </c>
      <c r="K28" s="17">
        <v>0.74881979488849093</v>
      </c>
      <c r="L28" s="17">
        <v>1.5030658201747247</v>
      </c>
      <c r="M28" s="17">
        <v>13.581854685549949</v>
      </c>
      <c r="N28" s="79">
        <v>25326</v>
      </c>
      <c r="O28" s="17">
        <v>10.147674326778805</v>
      </c>
      <c r="P28" s="17">
        <v>6.9849166864092229</v>
      </c>
      <c r="Q28" s="17">
        <v>34.292821606254442</v>
      </c>
      <c r="R28" s="17">
        <v>30.146884624496568</v>
      </c>
      <c r="S28" s="17">
        <v>0.95553976150991071</v>
      </c>
      <c r="T28" s="17">
        <v>1.7807786464502884</v>
      </c>
      <c r="U28" s="17">
        <v>15.691384348100765</v>
      </c>
      <c r="V28">
        <v>9741</v>
      </c>
      <c r="W28" s="17">
        <v>31.44441022482291</v>
      </c>
      <c r="X28" s="17">
        <v>65.701673339492856</v>
      </c>
      <c r="Y28" s="17">
        <v>2.8539164356842215</v>
      </c>
      <c r="Z28" s="17">
        <v>38.765520534861508</v>
      </c>
      <c r="AA28">
        <v>148</v>
      </c>
    </row>
    <row r="29" spans="1:27">
      <c r="A29" t="s">
        <v>21</v>
      </c>
      <c r="B29">
        <v>3763</v>
      </c>
      <c r="C29" s="17">
        <v>27.265479670475685</v>
      </c>
      <c r="D29" s="17">
        <v>70.794578793515811</v>
      </c>
      <c r="E29" s="17">
        <v>1.9399415360085037</v>
      </c>
      <c r="F29">
        <v>3717</v>
      </c>
      <c r="G29" s="17">
        <v>11.084207694377186</v>
      </c>
      <c r="H29" s="17">
        <v>7.3177293516276567</v>
      </c>
      <c r="I29" s="17">
        <v>40.489642184557439</v>
      </c>
      <c r="J29" s="17">
        <v>35.324186171643802</v>
      </c>
      <c r="K29" s="17">
        <v>0.26903416733925206</v>
      </c>
      <c r="L29" s="17">
        <v>1.3720742534301855</v>
      </c>
      <c r="M29" s="17">
        <v>4.1431261770244827</v>
      </c>
      <c r="N29" s="79">
        <v>4692</v>
      </c>
      <c r="O29" s="17">
        <v>12.531969309462914</v>
      </c>
      <c r="P29" s="17">
        <v>8.8448422847399826</v>
      </c>
      <c r="Q29" s="17">
        <v>37.681159420289859</v>
      </c>
      <c r="R29" s="17">
        <v>32.864450127877234</v>
      </c>
      <c r="S29" s="17">
        <v>0.36231884057971014</v>
      </c>
      <c r="T29" s="17">
        <v>1.6410912190963343</v>
      </c>
      <c r="U29" s="17">
        <v>6.0741687979539636</v>
      </c>
      <c r="V29">
        <v>2200</v>
      </c>
      <c r="W29" s="17">
        <v>32.454545454545453</v>
      </c>
      <c r="X29" s="17">
        <v>65.863636363636374</v>
      </c>
      <c r="Y29" s="17">
        <v>1.6818181818181819</v>
      </c>
      <c r="Z29" s="17">
        <v>48.986862614117122</v>
      </c>
      <c r="AA29">
        <v>68</v>
      </c>
    </row>
    <row r="30" spans="1:27">
      <c r="A30" t="s">
        <v>22</v>
      </c>
      <c r="B30">
        <v>43839</v>
      </c>
      <c r="C30" s="17">
        <v>28.431305458609913</v>
      </c>
      <c r="D30" s="17">
        <v>68.498369032140332</v>
      </c>
      <c r="E30" s="17">
        <v>3.0703255092497548</v>
      </c>
      <c r="F30">
        <v>43826</v>
      </c>
      <c r="G30" s="17">
        <v>9.5491260895358927</v>
      </c>
      <c r="H30" s="17">
        <v>5.3689590653949706</v>
      </c>
      <c r="I30" s="17">
        <v>40.507917674439831</v>
      </c>
      <c r="J30" s="17">
        <v>35.129831606808743</v>
      </c>
      <c r="K30" s="17">
        <v>0.37420709168073746</v>
      </c>
      <c r="L30" s="17">
        <v>1.1887920412540502</v>
      </c>
      <c r="M30" s="17">
        <v>7.8811664308857763</v>
      </c>
      <c r="N30" s="79">
        <v>57292</v>
      </c>
      <c r="O30" s="17">
        <v>10.230049570620681</v>
      </c>
      <c r="P30" s="17">
        <v>6.651888570830133</v>
      </c>
      <c r="Q30" s="17">
        <v>38.495776024575854</v>
      </c>
      <c r="R30" s="17">
        <v>33.680094952174819</v>
      </c>
      <c r="S30" s="17">
        <v>0.4695245409481254</v>
      </c>
      <c r="T30" s="17">
        <v>1.3823919569922503</v>
      </c>
      <c r="U30" s="17">
        <v>9.0902743838581301</v>
      </c>
      <c r="V30">
        <v>26066</v>
      </c>
      <c r="W30" s="17">
        <v>30.296171257576919</v>
      </c>
      <c r="X30" s="17">
        <v>66.830353717486375</v>
      </c>
      <c r="Y30" s="17">
        <v>2.8734750249366994</v>
      </c>
      <c r="Z30" s="17">
        <v>46.850117727411615</v>
      </c>
      <c r="AA30">
        <v>93</v>
      </c>
    </row>
    <row r="31" spans="1:27">
      <c r="A31" t="s">
        <v>23</v>
      </c>
      <c r="B31">
        <v>26528</v>
      </c>
      <c r="C31" s="17">
        <v>17.984770808202654</v>
      </c>
      <c r="D31" s="17">
        <v>78.694209891435463</v>
      </c>
      <c r="E31" s="17">
        <v>3.3210193003618818</v>
      </c>
      <c r="F31">
        <v>26505</v>
      </c>
      <c r="G31" s="17">
        <v>0.92058102244859452</v>
      </c>
      <c r="H31" s="17">
        <v>0.61120543293718166</v>
      </c>
      <c r="I31" s="17">
        <v>47.783437087342016</v>
      </c>
      <c r="J31" s="17">
        <v>40.143369175627242</v>
      </c>
      <c r="K31" s="17">
        <v>0.3621958121109225</v>
      </c>
      <c r="L31" s="17">
        <v>0.6149783059800038</v>
      </c>
      <c r="M31" s="17">
        <v>9.5642331635540465</v>
      </c>
      <c r="N31" s="79">
        <v>34845</v>
      </c>
      <c r="O31" s="17">
        <v>0.95279093126703973</v>
      </c>
      <c r="P31" s="17">
        <v>0.76338068589467645</v>
      </c>
      <c r="Q31" s="17">
        <v>46.1041756349548</v>
      </c>
      <c r="R31" s="17">
        <v>38.846319414550152</v>
      </c>
      <c r="S31" s="17">
        <v>0.45917635241785049</v>
      </c>
      <c r="T31" s="17">
        <v>0.68302482422155264</v>
      </c>
      <c r="U31" s="17">
        <v>12.19113215669393</v>
      </c>
      <c r="V31">
        <v>13920</v>
      </c>
      <c r="W31" s="17">
        <v>24.058908045977013</v>
      </c>
      <c r="X31" s="17">
        <v>72.715517241379317</v>
      </c>
      <c r="Y31" s="17">
        <v>3.2255747126436778</v>
      </c>
      <c r="Z31" s="17">
        <v>43.061312875085072</v>
      </c>
      <c r="AA31">
        <v>132</v>
      </c>
    </row>
    <row r="32" spans="1:27">
      <c r="A32" t="s">
        <v>24</v>
      </c>
      <c r="B32">
        <v>4009</v>
      </c>
      <c r="C32" s="17">
        <v>25.043651783487153</v>
      </c>
      <c r="D32" s="17">
        <v>73.609378897480667</v>
      </c>
      <c r="E32" s="17">
        <v>1.3469693190321774</v>
      </c>
      <c r="F32">
        <v>3939</v>
      </c>
      <c r="G32" s="17">
        <v>11.119573495811119</v>
      </c>
      <c r="H32" s="17">
        <v>6.5498857578065506</v>
      </c>
      <c r="I32" s="17">
        <v>39.197765930439196</v>
      </c>
      <c r="J32" s="17">
        <v>34.298045189134299</v>
      </c>
      <c r="K32" s="17">
        <v>0.43158161970043157</v>
      </c>
      <c r="L32" s="17">
        <v>0.17771007870017771</v>
      </c>
      <c r="M32" s="17">
        <v>8.2254379284082262</v>
      </c>
      <c r="N32" s="79">
        <v>5161</v>
      </c>
      <c r="O32" s="17">
        <v>11.373764774268553</v>
      </c>
      <c r="P32" s="17">
        <v>8.1379577601240065</v>
      </c>
      <c r="Q32" s="17">
        <v>37.37647742685526</v>
      </c>
      <c r="R32" s="17">
        <v>32.958728928502232</v>
      </c>
      <c r="S32" s="17">
        <v>0.46502615772137179</v>
      </c>
      <c r="T32" s="17">
        <v>0.27126525867080026</v>
      </c>
      <c r="U32" s="17">
        <v>9.4167796938577801</v>
      </c>
      <c r="V32">
        <v>2011</v>
      </c>
      <c r="W32" s="17">
        <v>32.720039781203383</v>
      </c>
      <c r="X32" s="17">
        <v>63.998010939830927</v>
      </c>
      <c r="Y32" s="17">
        <v>3.2819492789656888</v>
      </c>
      <c r="Z32" s="17">
        <v>37.879073271802596</v>
      </c>
      <c r="AA32">
        <v>151</v>
      </c>
    </row>
    <row r="33" spans="1:27">
      <c r="A33" t="s">
        <v>25</v>
      </c>
      <c r="B33">
        <v>111481</v>
      </c>
      <c r="C33" s="17">
        <v>55.874992151128886</v>
      </c>
      <c r="D33" s="17">
        <v>40.982768364115856</v>
      </c>
      <c r="E33" s="17">
        <v>3.1422394847552502</v>
      </c>
      <c r="F33">
        <v>110472</v>
      </c>
      <c r="G33" s="17">
        <v>23.218553117532046</v>
      </c>
      <c r="H33" s="17">
        <v>12.512672894489102</v>
      </c>
      <c r="I33" s="17">
        <v>30.627670359910201</v>
      </c>
      <c r="J33" s="17">
        <v>25.45712940835687</v>
      </c>
      <c r="K33" s="17">
        <v>0.88891302773553471</v>
      </c>
      <c r="L33" s="17">
        <v>1.3994496342964733</v>
      </c>
      <c r="M33" s="17">
        <v>5.8956115576797741</v>
      </c>
      <c r="N33" s="79">
        <v>155372</v>
      </c>
      <c r="O33" s="17">
        <v>22.766650361712536</v>
      </c>
      <c r="P33" s="17">
        <v>15.722910176865845</v>
      </c>
      <c r="Q33" s="17">
        <v>27.779780140565869</v>
      </c>
      <c r="R33" s="17">
        <v>23.811883737095489</v>
      </c>
      <c r="S33" s="17">
        <v>1.0490950750456969</v>
      </c>
      <c r="T33" s="17">
        <v>1.698504234997297</v>
      </c>
      <c r="U33" s="17">
        <v>7.171176273717272</v>
      </c>
      <c r="V33">
        <v>68715</v>
      </c>
      <c r="W33" s="17">
        <v>52.829804263988947</v>
      </c>
      <c r="X33" s="17">
        <v>45.108055009823183</v>
      </c>
      <c r="Y33" s="17">
        <v>2.0621407261878772</v>
      </c>
      <c r="Z33" s="17">
        <v>50.13351427070566</v>
      </c>
      <c r="AA33">
        <v>55</v>
      </c>
    </row>
    <row r="34" spans="1:27">
      <c r="A34" t="s">
        <v>26</v>
      </c>
      <c r="B34">
        <v>1390</v>
      </c>
      <c r="C34" s="17">
        <v>42.733812949640289</v>
      </c>
      <c r="D34" s="17">
        <v>54.02877697841727</v>
      </c>
      <c r="E34" s="17">
        <v>3.2374100719424459</v>
      </c>
      <c r="F34">
        <v>1381</v>
      </c>
      <c r="G34" s="17">
        <v>19.044170890658943</v>
      </c>
      <c r="H34" s="17">
        <v>10.716871832005793</v>
      </c>
      <c r="I34" s="17">
        <v>32.802317161477191</v>
      </c>
      <c r="J34" s="17">
        <v>27.588703837798693</v>
      </c>
      <c r="K34" s="17">
        <v>1.0137581462708183</v>
      </c>
      <c r="L34" s="17">
        <v>2.0999275887038378</v>
      </c>
      <c r="M34" s="17">
        <v>6.7342505430847215</v>
      </c>
      <c r="N34" s="79">
        <v>2513</v>
      </c>
      <c r="O34" s="17">
        <v>16.752884998010344</v>
      </c>
      <c r="P34" s="17">
        <v>11.380819737365698</v>
      </c>
      <c r="Q34" s="17">
        <v>29.844807003581376</v>
      </c>
      <c r="R34" s="17">
        <v>27.138877835256665</v>
      </c>
      <c r="S34" s="17">
        <v>1.3131715081575805</v>
      </c>
      <c r="T34" s="17">
        <v>3.8599283724631914</v>
      </c>
      <c r="U34" s="17">
        <v>9.7095105451651413</v>
      </c>
      <c r="V34">
        <v>693</v>
      </c>
      <c r="W34" s="17">
        <v>52.669552669552665</v>
      </c>
      <c r="X34" s="17">
        <v>44.733044733044736</v>
      </c>
      <c r="Y34" s="17">
        <v>2.5974025974025974</v>
      </c>
      <c r="Z34" s="17">
        <v>18.659127625201936</v>
      </c>
      <c r="AA34">
        <v>159</v>
      </c>
    </row>
    <row r="35" spans="1:27">
      <c r="A35" t="s">
        <v>27</v>
      </c>
      <c r="B35">
        <v>8252</v>
      </c>
      <c r="C35" s="17">
        <v>19.546776539020843</v>
      </c>
      <c r="D35" s="17">
        <v>78.308288899660681</v>
      </c>
      <c r="E35" s="17">
        <v>2.1449345613184683</v>
      </c>
      <c r="F35">
        <v>8215</v>
      </c>
      <c r="G35" s="17">
        <v>4.1022519780888622</v>
      </c>
      <c r="H35" s="17">
        <v>2.6293365794278758</v>
      </c>
      <c r="I35" s="17">
        <v>46.208155812538038</v>
      </c>
      <c r="J35" s="17">
        <v>40.925136944613513</v>
      </c>
      <c r="K35" s="17">
        <v>0.21911138161898966</v>
      </c>
      <c r="L35" s="17">
        <v>0.37735849056603776</v>
      </c>
      <c r="M35" s="17">
        <v>5.5386488131466827</v>
      </c>
      <c r="N35" s="79">
        <v>11112</v>
      </c>
      <c r="O35" s="17">
        <v>4.1306695464362848</v>
      </c>
      <c r="P35" s="17">
        <v>3.2487401007919368</v>
      </c>
      <c r="Q35" s="17">
        <v>45.21238300935925</v>
      </c>
      <c r="R35" s="17">
        <v>38.669906407487403</v>
      </c>
      <c r="S35" s="17">
        <v>0.25197984161267095</v>
      </c>
      <c r="T35" s="17">
        <v>0.60295176385889127</v>
      </c>
      <c r="U35" s="17">
        <v>7.8833693304535641</v>
      </c>
      <c r="V35">
        <v>4824</v>
      </c>
      <c r="W35" s="17">
        <v>36.774461028192377</v>
      </c>
      <c r="X35" s="17">
        <v>59.245439469320068</v>
      </c>
      <c r="Y35" s="17">
        <v>3.9800995024875623</v>
      </c>
      <c r="Z35" s="17">
        <v>44.27719137218908</v>
      </c>
      <c r="AA35">
        <v>121</v>
      </c>
    </row>
    <row r="36" spans="1:27">
      <c r="A36" t="s">
        <v>28</v>
      </c>
      <c r="B36">
        <v>110895</v>
      </c>
      <c r="C36" s="17">
        <v>22.752152937463364</v>
      </c>
      <c r="D36" s="17">
        <v>72.725551197078318</v>
      </c>
      <c r="E36" s="17">
        <v>4.5222958654583163</v>
      </c>
      <c r="F36">
        <v>111669</v>
      </c>
      <c r="G36" s="17">
        <v>2.8853128442092255</v>
      </c>
      <c r="H36" s="17">
        <v>1.8733936902810986</v>
      </c>
      <c r="I36" s="17">
        <v>44.871002695466068</v>
      </c>
      <c r="J36" s="17">
        <v>39.135301650413275</v>
      </c>
      <c r="K36" s="17">
        <v>0.85520601062067358</v>
      </c>
      <c r="L36" s="17">
        <v>2.5297978848203173</v>
      </c>
      <c r="M36" s="17">
        <v>7.8499852241893455</v>
      </c>
      <c r="N36" s="79">
        <v>138922</v>
      </c>
      <c r="O36" s="17">
        <v>2.9772102330804335</v>
      </c>
      <c r="P36" s="17">
        <v>2.2098731662371693</v>
      </c>
      <c r="Q36" s="17">
        <v>43.304156289140664</v>
      </c>
      <c r="R36" s="17">
        <v>38.515857819495828</v>
      </c>
      <c r="S36" s="17">
        <v>0.9876045550740703</v>
      </c>
      <c r="T36" s="17">
        <v>2.8706756309295862</v>
      </c>
      <c r="U36" s="17">
        <v>9.1346223060422389</v>
      </c>
      <c r="V36">
        <v>66718</v>
      </c>
      <c r="W36" s="17">
        <v>21.466470817470547</v>
      </c>
      <c r="X36" s="17">
        <v>75.051710183158974</v>
      </c>
      <c r="Y36" s="17">
        <v>3.4818189993704847</v>
      </c>
      <c r="Z36" s="17">
        <v>51.537998053362585</v>
      </c>
      <c r="AA36">
        <v>43</v>
      </c>
    </row>
    <row r="37" spans="1:27">
      <c r="A37" t="s">
        <v>29</v>
      </c>
      <c r="B37">
        <v>44339</v>
      </c>
      <c r="C37" s="17">
        <v>66.765150319132132</v>
      </c>
      <c r="D37" s="17">
        <v>28.681296375651232</v>
      </c>
      <c r="E37" s="17">
        <v>4.553553305216627</v>
      </c>
      <c r="F37">
        <v>44693</v>
      </c>
      <c r="G37" s="17">
        <v>15.136598572483386</v>
      </c>
      <c r="H37" s="17">
        <v>7.3747566733045442</v>
      </c>
      <c r="I37" s="17">
        <v>33.969525429038107</v>
      </c>
      <c r="J37" s="17">
        <v>28.176671962052225</v>
      </c>
      <c r="K37" s="17">
        <v>1.8973888528404894</v>
      </c>
      <c r="L37" s="17">
        <v>2.4478106191126128</v>
      </c>
      <c r="M37" s="17">
        <v>10.997247891168639</v>
      </c>
      <c r="N37" s="79">
        <v>60532</v>
      </c>
      <c r="O37" s="17">
        <v>15.750346923941056</v>
      </c>
      <c r="P37" s="17">
        <v>9.520584153835987</v>
      </c>
      <c r="Q37" s="17">
        <v>31.09594924998348</v>
      </c>
      <c r="R37" s="17">
        <v>26.89321350690544</v>
      </c>
      <c r="S37" s="17">
        <v>2.0005947267560957</v>
      </c>
      <c r="T37" s="17">
        <v>2.5953214828520452</v>
      </c>
      <c r="U37" s="17">
        <v>12.143989955725896</v>
      </c>
      <c r="V37">
        <v>25536</v>
      </c>
      <c r="W37" s="17">
        <v>64.849624060150376</v>
      </c>
      <c r="X37" s="17">
        <v>32.777255639097746</v>
      </c>
      <c r="Y37" s="17">
        <v>2.3731203007518795</v>
      </c>
      <c r="Z37" s="17">
        <v>45.34010404644804</v>
      </c>
      <c r="AA37">
        <v>106</v>
      </c>
    </row>
    <row r="38" spans="1:27">
      <c r="A38" t="s">
        <v>30</v>
      </c>
      <c r="B38">
        <v>1271</v>
      </c>
      <c r="C38" s="17">
        <v>54.838709677419352</v>
      </c>
      <c r="D38" s="17">
        <v>44.531864673485444</v>
      </c>
      <c r="E38" s="17">
        <v>0.6294256490952006</v>
      </c>
      <c r="F38">
        <v>1258</v>
      </c>
      <c r="G38" s="17">
        <v>32.273449920508746</v>
      </c>
      <c r="H38" s="17">
        <v>17.090620031796501</v>
      </c>
      <c r="I38" s="17">
        <v>25.119236883942765</v>
      </c>
      <c r="J38" s="17">
        <v>23.68839427662957</v>
      </c>
      <c r="K38" s="17">
        <v>0.23847376788553257</v>
      </c>
      <c r="L38" s="17">
        <v>0.1589825119236884</v>
      </c>
      <c r="M38" s="17">
        <v>1.4308426073131957</v>
      </c>
      <c r="N38" s="79">
        <v>1739</v>
      </c>
      <c r="O38" s="17">
        <v>34.732604945370902</v>
      </c>
      <c r="P38" s="17">
        <v>21.276595744680851</v>
      </c>
      <c r="Q38" s="17">
        <v>21.851638872915469</v>
      </c>
      <c r="R38" s="17">
        <v>20.24151811385854</v>
      </c>
      <c r="S38" s="17">
        <v>0.23001725129384704</v>
      </c>
      <c r="T38" s="17">
        <v>0.11500862564692352</v>
      </c>
      <c r="U38" s="17">
        <v>1.5526164462334675</v>
      </c>
      <c r="V38">
        <v>930</v>
      </c>
      <c r="W38" s="17">
        <v>57.8494623655914</v>
      </c>
      <c r="X38" s="17">
        <v>41.612903225806456</v>
      </c>
      <c r="Y38" s="17">
        <v>0.53763440860215062</v>
      </c>
      <c r="Z38" s="17">
        <v>53.633217993079583</v>
      </c>
      <c r="AA38">
        <v>24</v>
      </c>
    </row>
    <row r="39" spans="1:27">
      <c r="A39" t="s">
        <v>31</v>
      </c>
      <c r="B39">
        <v>92512</v>
      </c>
      <c r="C39" s="17">
        <v>84.551193358699422</v>
      </c>
      <c r="D39" s="17">
        <v>13.668497059840886</v>
      </c>
      <c r="E39" s="17">
        <v>1.7803095814597028</v>
      </c>
      <c r="F39">
        <v>91257</v>
      </c>
      <c r="G39" s="17">
        <v>47.904270357342448</v>
      </c>
      <c r="H39" s="17">
        <v>26.038550467361411</v>
      </c>
      <c r="I39" s="17">
        <v>7.6300996087971331</v>
      </c>
      <c r="J39" s="17">
        <v>6.3370481168567885</v>
      </c>
      <c r="K39" s="17">
        <v>1.6820627458715498</v>
      </c>
      <c r="L39" s="17">
        <v>2.5203546029345691</v>
      </c>
      <c r="M39" s="17">
        <v>7.8876141008361005</v>
      </c>
      <c r="N39" s="79">
        <v>134621</v>
      </c>
      <c r="O39" s="17">
        <v>43.99165063400212</v>
      </c>
      <c r="P39" s="17">
        <v>28.941992705447145</v>
      </c>
      <c r="Q39" s="17">
        <v>6.9625095638867638</v>
      </c>
      <c r="R39" s="17">
        <v>5.7509601028071398</v>
      </c>
      <c r="S39" s="17">
        <v>2.2619056462216149</v>
      </c>
      <c r="T39" s="17">
        <v>2.7261719939682516</v>
      </c>
      <c r="U39" s="17">
        <v>9.3648093536669617</v>
      </c>
      <c r="V39">
        <v>62287</v>
      </c>
      <c r="W39" s="17">
        <v>82.697834219018418</v>
      </c>
      <c r="X39" s="17">
        <v>15.889350907894103</v>
      </c>
      <c r="Y39" s="17">
        <v>1.4128148730874821</v>
      </c>
      <c r="Z39" s="17">
        <v>48.172467130703787</v>
      </c>
      <c r="AA39">
        <v>81</v>
      </c>
    </row>
    <row r="40" spans="1:27">
      <c r="A40" t="s">
        <v>32</v>
      </c>
      <c r="B40">
        <v>2447</v>
      </c>
      <c r="C40" s="17">
        <v>28.034327748263177</v>
      </c>
      <c r="D40" s="17">
        <v>70.576215774417648</v>
      </c>
      <c r="E40" s="17">
        <v>1.3894564773191664</v>
      </c>
      <c r="F40">
        <v>2411</v>
      </c>
      <c r="G40" s="17">
        <v>15.636665284114477</v>
      </c>
      <c r="H40" s="17">
        <v>7.3828287017834917</v>
      </c>
      <c r="I40" s="17">
        <v>38.282870178349235</v>
      </c>
      <c r="J40" s="17">
        <v>34.384072998755705</v>
      </c>
      <c r="K40" s="17">
        <v>0.16590626296142677</v>
      </c>
      <c r="L40" s="17">
        <v>0.37328909166321028</v>
      </c>
      <c r="M40" s="17">
        <v>3.7743674823724591</v>
      </c>
      <c r="N40" s="79">
        <v>3498</v>
      </c>
      <c r="O40" s="17">
        <v>17.238421955403087</v>
      </c>
      <c r="P40" s="17">
        <v>11.0062893081761</v>
      </c>
      <c r="Q40" s="17">
        <v>35.363064608347628</v>
      </c>
      <c r="R40" s="17">
        <v>30.989136649514009</v>
      </c>
      <c r="S40" s="17">
        <v>0.17152658662092624</v>
      </c>
      <c r="T40" s="17">
        <v>0.48599199542595767</v>
      </c>
      <c r="U40" s="17">
        <v>4.7455688965122933</v>
      </c>
      <c r="V40">
        <v>1168</v>
      </c>
      <c r="W40" s="17">
        <v>34.845890410958901</v>
      </c>
      <c r="X40" s="17">
        <v>62.328767123287676</v>
      </c>
      <c r="Y40" s="17">
        <v>2.8253424657534243</v>
      </c>
      <c r="Z40" s="17">
        <v>32.9385222786238</v>
      </c>
      <c r="AA40">
        <v>158</v>
      </c>
    </row>
    <row r="41" spans="1:27">
      <c r="A41" t="s">
        <v>33</v>
      </c>
      <c r="B41">
        <v>327499</v>
      </c>
      <c r="C41" s="17">
        <v>48.892057685672327</v>
      </c>
      <c r="D41" s="17">
        <v>46.69082959031936</v>
      </c>
      <c r="E41" s="17">
        <v>4.4171127240083177</v>
      </c>
      <c r="F41">
        <v>330275</v>
      </c>
      <c r="G41" s="17">
        <v>15.206116115358414</v>
      </c>
      <c r="H41" s="17">
        <v>8.9543562183029302</v>
      </c>
      <c r="I41" s="17">
        <v>34.153659828930437</v>
      </c>
      <c r="J41" s="17">
        <v>29.915070774354703</v>
      </c>
      <c r="K41" s="17">
        <v>2.3749905381878738</v>
      </c>
      <c r="L41" s="17">
        <v>3.5752024827795021</v>
      </c>
      <c r="M41" s="17">
        <v>5.8206040420861402</v>
      </c>
      <c r="N41" s="79">
        <v>423890</v>
      </c>
      <c r="O41" s="17">
        <v>15.320484087852982</v>
      </c>
      <c r="P41" s="17">
        <v>10.352449928047371</v>
      </c>
      <c r="Q41" s="17">
        <v>31.944844181273446</v>
      </c>
      <c r="R41" s="17">
        <v>28.621104531836089</v>
      </c>
      <c r="S41" s="17">
        <v>2.5940692160702068</v>
      </c>
      <c r="T41" s="17">
        <v>3.8755337469626552</v>
      </c>
      <c r="U41" s="17">
        <v>7.2915143079572529</v>
      </c>
      <c r="V41">
        <v>213075</v>
      </c>
      <c r="W41" s="17">
        <v>41.463803824944264</v>
      </c>
      <c r="X41" s="17">
        <v>55.667253314560604</v>
      </c>
      <c r="Y41" s="17">
        <v>2.8689428604951308</v>
      </c>
      <c r="Z41" s="17">
        <v>53.001094472911788</v>
      </c>
      <c r="AA41">
        <v>29</v>
      </c>
    </row>
    <row r="42" spans="1:27">
      <c r="A42" t="s">
        <v>34</v>
      </c>
      <c r="B42">
        <v>13915</v>
      </c>
      <c r="C42" s="17">
        <v>29.421487603305785</v>
      </c>
      <c r="D42" s="17">
        <v>68.904060366510961</v>
      </c>
      <c r="E42" s="17">
        <v>1.6744520301832555</v>
      </c>
      <c r="F42">
        <v>13788</v>
      </c>
      <c r="G42" s="17">
        <v>15.361183637946041</v>
      </c>
      <c r="H42" s="17">
        <v>8.093994778067886</v>
      </c>
      <c r="I42" s="17">
        <v>39.295039164490866</v>
      </c>
      <c r="J42" s="17">
        <v>33.463881636205393</v>
      </c>
      <c r="K42" s="17">
        <v>0.44966637655932701</v>
      </c>
      <c r="L42" s="17">
        <v>1.8131708732230924</v>
      </c>
      <c r="M42" s="17">
        <v>1.5230635335073976</v>
      </c>
      <c r="N42" s="79">
        <v>18908</v>
      </c>
      <c r="O42" s="17">
        <v>16.379310344827587</v>
      </c>
      <c r="P42" s="17">
        <v>10.900148085466469</v>
      </c>
      <c r="Q42" s="17">
        <v>36.487201184683734</v>
      </c>
      <c r="R42" s="17">
        <v>31.394118891474509</v>
      </c>
      <c r="S42" s="17">
        <v>0.48656653268457795</v>
      </c>
      <c r="T42" s="17">
        <v>2.2212819970382909</v>
      </c>
      <c r="U42" s="17">
        <v>2.1313729638248362</v>
      </c>
      <c r="V42">
        <v>8183</v>
      </c>
      <c r="W42" s="17">
        <v>33.655138702187458</v>
      </c>
      <c r="X42" s="17">
        <v>64.035194916289868</v>
      </c>
      <c r="Y42" s="17">
        <v>2.309666381522669</v>
      </c>
      <c r="Z42" s="17">
        <v>43.415747028862476</v>
      </c>
      <c r="AA42">
        <v>128</v>
      </c>
    </row>
    <row r="43" spans="1:27">
      <c r="A43" t="s">
        <v>35</v>
      </c>
      <c r="B43">
        <v>13601</v>
      </c>
      <c r="C43" s="17">
        <v>25.461363135063596</v>
      </c>
      <c r="D43" s="17">
        <v>72.774060730828609</v>
      </c>
      <c r="E43" s="17">
        <v>1.7645761341077864</v>
      </c>
      <c r="F43">
        <v>13337</v>
      </c>
      <c r="G43" s="17">
        <v>11.336882357351728</v>
      </c>
      <c r="H43" s="17">
        <v>5.8258978780835271</v>
      </c>
      <c r="I43" s="17">
        <v>41.538576891354879</v>
      </c>
      <c r="J43" s="17">
        <v>35.435255304791177</v>
      </c>
      <c r="K43" s="17">
        <v>0.26992577041313637</v>
      </c>
      <c r="L43" s="17">
        <v>1.9269700832271124</v>
      </c>
      <c r="M43" s="17">
        <v>3.6664917147784362</v>
      </c>
      <c r="N43" s="79">
        <v>18474</v>
      </c>
      <c r="O43" s="17">
        <v>13.213164447331385</v>
      </c>
      <c r="P43" s="17">
        <v>8.5904514452744394</v>
      </c>
      <c r="Q43" s="17">
        <v>37.63126556241204</v>
      </c>
      <c r="R43" s="17">
        <v>32.559272491068533</v>
      </c>
      <c r="S43" s="17">
        <v>0.36267186315903432</v>
      </c>
      <c r="T43" s="17">
        <v>2.8255927249106851</v>
      </c>
      <c r="U43" s="17">
        <v>4.8175814658438885</v>
      </c>
      <c r="V43">
        <v>7904</v>
      </c>
      <c r="W43" s="17">
        <v>26.78390688259109</v>
      </c>
      <c r="X43" s="17">
        <v>70.55921052631578</v>
      </c>
      <c r="Y43" s="17">
        <v>2.6568825910931175</v>
      </c>
      <c r="Z43" s="17">
        <v>43.509853572608172</v>
      </c>
      <c r="AA43">
        <v>125</v>
      </c>
    </row>
    <row r="44" spans="1:27">
      <c r="A44" t="s">
        <v>36</v>
      </c>
      <c r="B44">
        <v>64242</v>
      </c>
      <c r="C44" s="17">
        <v>29.399769621120143</v>
      </c>
      <c r="D44" s="17">
        <v>67.066716478316366</v>
      </c>
      <c r="E44" s="17">
        <v>3.5335139005634946</v>
      </c>
      <c r="F44">
        <v>64464</v>
      </c>
      <c r="G44" s="17">
        <v>8.7475179945395887</v>
      </c>
      <c r="H44" s="17">
        <v>5.8901092082402577</v>
      </c>
      <c r="I44" s="17">
        <v>38.78443782576322</v>
      </c>
      <c r="J44" s="17">
        <v>33.919707123355671</v>
      </c>
      <c r="K44" s="17">
        <v>2.1857160585753288</v>
      </c>
      <c r="L44" s="17">
        <v>1.9592330603127328</v>
      </c>
      <c r="M44" s="17">
        <v>8.5132787292132051</v>
      </c>
      <c r="N44" s="79">
        <v>81436</v>
      </c>
      <c r="O44" s="17">
        <v>8.5821995186404045</v>
      </c>
      <c r="P44" s="17">
        <v>6.3424038508767628</v>
      </c>
      <c r="Q44" s="17">
        <v>37.325015963455968</v>
      </c>
      <c r="R44" s="17">
        <v>32.904366619185616</v>
      </c>
      <c r="S44" s="17">
        <v>2.4374969301046221</v>
      </c>
      <c r="T44" s="17">
        <v>2.1501547227270494</v>
      </c>
      <c r="U44" s="17">
        <v>10.258362395009577</v>
      </c>
      <c r="V44">
        <v>39773</v>
      </c>
      <c r="W44" s="17">
        <v>26.160963467679078</v>
      </c>
      <c r="X44" s="17">
        <v>71.375053428205064</v>
      </c>
      <c r="Y44" s="17">
        <v>2.4639831041158575</v>
      </c>
      <c r="Z44" s="17">
        <v>52.21883780164378</v>
      </c>
      <c r="AA44">
        <v>40</v>
      </c>
    </row>
    <row r="45" spans="1:27">
      <c r="A45" t="s">
        <v>37</v>
      </c>
      <c r="B45">
        <v>6041</v>
      </c>
      <c r="C45" s="17">
        <v>29.018374441317661</v>
      </c>
      <c r="D45" s="17">
        <v>69.127627876179446</v>
      </c>
      <c r="E45" s="17">
        <v>1.8539976825028968</v>
      </c>
      <c r="F45">
        <v>6020</v>
      </c>
      <c r="G45" s="17">
        <v>14.6843853820598</v>
      </c>
      <c r="H45" s="17">
        <v>8.1395348837209305</v>
      </c>
      <c r="I45" s="17">
        <v>39.518272425249165</v>
      </c>
      <c r="J45" s="17">
        <v>34.285714285714285</v>
      </c>
      <c r="K45" s="17">
        <v>0.28239202657807311</v>
      </c>
      <c r="L45" s="17">
        <v>0.64784053156146182</v>
      </c>
      <c r="M45" s="17">
        <v>2.441860465116279</v>
      </c>
      <c r="N45" s="79">
        <v>8010</v>
      </c>
      <c r="O45" s="17">
        <v>16.242197253433208</v>
      </c>
      <c r="P45" s="17">
        <v>10.0749063670412</v>
      </c>
      <c r="Q45" s="17">
        <v>36.866416978776527</v>
      </c>
      <c r="R45" s="17">
        <v>32.272159800249689</v>
      </c>
      <c r="S45" s="17">
        <v>0.44943820224719105</v>
      </c>
      <c r="T45" s="17">
        <v>0.87390761548064921</v>
      </c>
      <c r="U45" s="17">
        <v>3.2209737827715355</v>
      </c>
      <c r="V45">
        <v>3539</v>
      </c>
      <c r="W45" s="17">
        <v>34.868606951116135</v>
      </c>
      <c r="X45" s="17">
        <v>62.757841198078559</v>
      </c>
      <c r="Y45" s="17">
        <v>2.3735518508053119</v>
      </c>
      <c r="Z45" s="17">
        <v>45.192184906142259</v>
      </c>
      <c r="AA45">
        <v>107</v>
      </c>
    </row>
    <row r="46" spans="1:27">
      <c r="A46" t="s">
        <v>38</v>
      </c>
      <c r="B46">
        <v>61351</v>
      </c>
      <c r="C46" s="17">
        <v>27.029714267086113</v>
      </c>
      <c r="D46" s="17">
        <v>69.327313328226097</v>
      </c>
      <c r="E46" s="17">
        <v>3.6429724046877805</v>
      </c>
      <c r="F46">
        <v>61485</v>
      </c>
      <c r="G46" s="17">
        <v>8.7240790436691871</v>
      </c>
      <c r="H46" s="17">
        <v>4.9865820931934621</v>
      </c>
      <c r="I46" s="17">
        <v>40.076441408473613</v>
      </c>
      <c r="J46" s="17">
        <v>35.311051475969748</v>
      </c>
      <c r="K46" s="17">
        <v>0.69447832804749132</v>
      </c>
      <c r="L46" s="17">
        <v>1.8150768480117101</v>
      </c>
      <c r="M46" s="17">
        <v>8.392290802634788</v>
      </c>
      <c r="N46" s="79">
        <v>78796</v>
      </c>
      <c r="O46" s="17">
        <v>9.1019848723285453</v>
      </c>
      <c r="P46" s="17">
        <v>6.0129955835321587</v>
      </c>
      <c r="Q46" s="17">
        <v>38.354738819229404</v>
      </c>
      <c r="R46" s="17">
        <v>34.274582466115035</v>
      </c>
      <c r="S46" s="17">
        <v>0.84395146961774703</v>
      </c>
      <c r="T46" s="17">
        <v>2.0064470277679072</v>
      </c>
      <c r="U46" s="17">
        <v>9.4052997614092089</v>
      </c>
      <c r="V46">
        <v>37171</v>
      </c>
      <c r="W46" s="17">
        <v>27.292782007478948</v>
      </c>
      <c r="X46" s="17">
        <v>69.742541228376965</v>
      </c>
      <c r="Y46" s="17">
        <v>2.964676764144091</v>
      </c>
      <c r="Z46" s="17">
        <v>50.680355584642236</v>
      </c>
      <c r="AA46">
        <v>52</v>
      </c>
    </row>
    <row r="47" spans="1:27">
      <c r="A47" t="s">
        <v>39</v>
      </c>
      <c r="B47">
        <v>5162</v>
      </c>
      <c r="C47" s="17">
        <v>27.528089887640451</v>
      </c>
      <c r="D47" s="17">
        <v>70.418442464161174</v>
      </c>
      <c r="E47" s="17">
        <v>2.0534676481983727</v>
      </c>
      <c r="F47">
        <v>5123</v>
      </c>
      <c r="G47" s="17">
        <v>13.0001951981261</v>
      </c>
      <c r="H47" s="17">
        <v>7.3784891665040018</v>
      </c>
      <c r="I47" s="17">
        <v>39.99609603747804</v>
      </c>
      <c r="J47" s="17">
        <v>36.287331641616241</v>
      </c>
      <c r="K47" s="17">
        <v>0.15615850087839159</v>
      </c>
      <c r="L47" s="17">
        <v>0.19519812609798945</v>
      </c>
      <c r="M47" s="17">
        <v>2.9865313292992388</v>
      </c>
      <c r="N47" s="79">
        <v>6529</v>
      </c>
      <c r="O47" s="17">
        <v>12.83504365140144</v>
      </c>
      <c r="P47" s="17">
        <v>8.8374942563945478</v>
      </c>
      <c r="Q47" s="17">
        <v>38.413233266962784</v>
      </c>
      <c r="R47" s="17">
        <v>35.089600245060495</v>
      </c>
      <c r="S47" s="17">
        <v>0.24506049931076732</v>
      </c>
      <c r="T47" s="17">
        <v>0.41353959258691991</v>
      </c>
      <c r="U47" s="17">
        <v>4.166028488283045</v>
      </c>
      <c r="V47">
        <v>3248</v>
      </c>
      <c r="W47" s="17">
        <v>34.698275862068968</v>
      </c>
      <c r="X47" s="17">
        <v>63.300492610837431</v>
      </c>
      <c r="Y47" s="17">
        <v>2.0012315270935961</v>
      </c>
      <c r="Z47" s="17">
        <v>50.100262224278879</v>
      </c>
      <c r="AA47">
        <v>56</v>
      </c>
    </row>
    <row r="48" spans="1:27">
      <c r="A48" t="s">
        <v>40</v>
      </c>
      <c r="B48">
        <v>7512</v>
      </c>
      <c r="C48" s="17">
        <v>37.76624068157615</v>
      </c>
      <c r="D48" s="17">
        <v>60.556443024494143</v>
      </c>
      <c r="E48" s="17">
        <v>1.6773162939297124</v>
      </c>
      <c r="F48">
        <v>7432</v>
      </c>
      <c r="G48" s="17">
        <v>21.770721205597415</v>
      </c>
      <c r="H48" s="17">
        <v>10.333692142088267</v>
      </c>
      <c r="I48" s="17">
        <v>35.400968783638319</v>
      </c>
      <c r="J48" s="17">
        <v>29.991926803013996</v>
      </c>
      <c r="K48" s="17">
        <v>0.39020452099031216</v>
      </c>
      <c r="L48" s="17">
        <v>0.44402583423035524</v>
      </c>
      <c r="M48" s="17">
        <v>1.6684607104413347</v>
      </c>
      <c r="N48" s="79">
        <v>10262</v>
      </c>
      <c r="O48" s="17">
        <v>25.024361722861038</v>
      </c>
      <c r="P48" s="17">
        <v>15.240693821867083</v>
      </c>
      <c r="Q48" s="17">
        <v>30.627557980900409</v>
      </c>
      <c r="R48" s="17">
        <v>25.96959656986942</v>
      </c>
      <c r="S48" s="17">
        <v>0.51646852465406357</v>
      </c>
      <c r="T48" s="17">
        <v>0.48723445722081471</v>
      </c>
      <c r="U48" s="17">
        <v>2.1340869226271679</v>
      </c>
      <c r="V48">
        <v>4983</v>
      </c>
      <c r="W48" s="17">
        <v>36.744932771422839</v>
      </c>
      <c r="X48" s="17">
        <v>61.348585189644787</v>
      </c>
      <c r="Y48" s="17">
        <v>1.9064820389323702</v>
      </c>
      <c r="Z48" s="17">
        <v>48.63361311731407</v>
      </c>
      <c r="AA48">
        <v>76</v>
      </c>
    </row>
    <row r="49" spans="1:27">
      <c r="A49" t="s">
        <v>41</v>
      </c>
      <c r="B49">
        <v>6242</v>
      </c>
      <c r="C49" s="17">
        <v>15.459788529317525</v>
      </c>
      <c r="D49" s="17">
        <v>80.919577058635056</v>
      </c>
      <c r="E49" s="17">
        <v>3.620634412047421</v>
      </c>
      <c r="F49">
        <v>6270</v>
      </c>
      <c r="G49" s="17">
        <v>0.23923444976076555</v>
      </c>
      <c r="H49" s="17">
        <v>0.12759170653907495</v>
      </c>
      <c r="I49" s="17">
        <v>48.229665071770334</v>
      </c>
      <c r="J49" s="17">
        <v>42.902711323763953</v>
      </c>
      <c r="K49" s="17">
        <v>0.22328548644338117</v>
      </c>
      <c r="L49" s="17">
        <v>0.28708133971291866</v>
      </c>
      <c r="M49" s="17">
        <v>7.99043062200957</v>
      </c>
      <c r="N49" s="79">
        <v>8593</v>
      </c>
      <c r="O49" s="17">
        <v>0.22111020598161293</v>
      </c>
      <c r="P49" s="17">
        <v>0.16292330967066218</v>
      </c>
      <c r="Q49" s="17">
        <v>46.54951704876062</v>
      </c>
      <c r="R49" s="17">
        <v>42.278598859536828</v>
      </c>
      <c r="S49" s="17">
        <v>0.32584661934132436</v>
      </c>
      <c r="T49" s="17">
        <v>0.39567089491446522</v>
      </c>
      <c r="U49" s="17">
        <v>10.066333061794484</v>
      </c>
      <c r="V49">
        <v>3436</v>
      </c>
      <c r="W49" s="17">
        <v>25</v>
      </c>
      <c r="X49" s="17">
        <v>71.303841676367881</v>
      </c>
      <c r="Y49" s="17">
        <v>3.69615832363213</v>
      </c>
      <c r="Z49" s="17">
        <v>42.102683494669769</v>
      </c>
      <c r="AA49">
        <v>137</v>
      </c>
    </row>
    <row r="50" spans="1:27">
      <c r="A50" t="s">
        <v>42</v>
      </c>
      <c r="B50">
        <v>11704</v>
      </c>
      <c r="C50" s="17">
        <v>12.371838687628161</v>
      </c>
      <c r="D50" s="17">
        <v>84.586466165413526</v>
      </c>
      <c r="E50" s="17">
        <v>3.0416951469583049</v>
      </c>
      <c r="F50">
        <v>11748</v>
      </c>
      <c r="G50" s="17">
        <v>0.11065713312904324</v>
      </c>
      <c r="H50" s="17">
        <v>8.5120871637725568E-2</v>
      </c>
      <c r="I50" s="17">
        <v>49.148791283622742</v>
      </c>
      <c r="J50" s="17">
        <v>44.092611508341847</v>
      </c>
      <c r="K50" s="17">
        <v>0.27238678924072179</v>
      </c>
      <c r="L50" s="17">
        <v>0.70650323459312225</v>
      </c>
      <c r="M50" s="17">
        <v>5.5839291794347972</v>
      </c>
      <c r="N50" s="79">
        <v>14591</v>
      </c>
      <c r="O50" s="17">
        <v>0.12336371736001644</v>
      </c>
      <c r="P50" s="17">
        <v>0.23302035501336443</v>
      </c>
      <c r="Q50" s="17">
        <v>48.084435610993076</v>
      </c>
      <c r="R50" s="17">
        <v>43.684463025152489</v>
      </c>
      <c r="S50" s="17">
        <v>0.34267699266671237</v>
      </c>
      <c r="T50" s="17">
        <v>0.8566924816667808</v>
      </c>
      <c r="U50" s="17">
        <v>6.6753478171475562</v>
      </c>
      <c r="V50">
        <v>7284</v>
      </c>
      <c r="W50" s="17">
        <v>14.607358594179024</v>
      </c>
      <c r="X50" s="17">
        <v>82.646897309170782</v>
      </c>
      <c r="Y50" s="17">
        <v>2.7457440966501925</v>
      </c>
      <c r="Z50" s="17">
        <v>54.766917293233085</v>
      </c>
      <c r="AA50">
        <v>17</v>
      </c>
    </row>
    <row r="51" spans="1:27">
      <c r="A51" t="s">
        <v>43</v>
      </c>
      <c r="B51">
        <v>10270</v>
      </c>
      <c r="C51" s="17">
        <v>40.155793573515091</v>
      </c>
      <c r="D51" s="17">
        <v>58.61733203505355</v>
      </c>
      <c r="E51" s="17">
        <v>1.2268743914313536</v>
      </c>
      <c r="F51">
        <v>10109</v>
      </c>
      <c r="G51" s="17">
        <v>21.960629142348402</v>
      </c>
      <c r="H51" s="17">
        <v>10.802255415965972</v>
      </c>
      <c r="I51" s="17">
        <v>34.543476110396675</v>
      </c>
      <c r="J51" s="17">
        <v>28.796122267286577</v>
      </c>
      <c r="K51" s="17">
        <v>0.23741220694430704</v>
      </c>
      <c r="L51" s="17">
        <v>0.81115837372638255</v>
      </c>
      <c r="M51" s="17">
        <v>2.8489464833316847</v>
      </c>
      <c r="N51" s="79">
        <v>13838</v>
      </c>
      <c r="O51" s="17">
        <v>23.225899696487932</v>
      </c>
      <c r="P51" s="17">
        <v>13.903743315508022</v>
      </c>
      <c r="Q51" s="17">
        <v>31.529122705593295</v>
      </c>
      <c r="R51" s="17">
        <v>26.434455846220551</v>
      </c>
      <c r="S51" s="17">
        <v>0.27460615695909812</v>
      </c>
      <c r="T51" s="17">
        <v>0.9900274606156958</v>
      </c>
      <c r="U51" s="17">
        <v>3.6421448186154066</v>
      </c>
      <c r="V51">
        <v>6051</v>
      </c>
      <c r="W51" s="17">
        <v>44.091885638737402</v>
      </c>
      <c r="X51" s="17">
        <v>54.354652123615935</v>
      </c>
      <c r="Y51" s="17">
        <v>1.55346223764667</v>
      </c>
      <c r="Z51" s="17">
        <v>44.982158786797505</v>
      </c>
      <c r="AA51">
        <v>111</v>
      </c>
    </row>
    <row r="52" spans="1:27">
      <c r="A52" t="s">
        <v>44</v>
      </c>
      <c r="B52">
        <v>312504</v>
      </c>
      <c r="C52" s="17">
        <v>80.437370401658853</v>
      </c>
      <c r="D52" s="17">
        <v>16.469549189770373</v>
      </c>
      <c r="E52" s="17">
        <v>3.0930804085707706</v>
      </c>
      <c r="F52">
        <v>314296</v>
      </c>
      <c r="G52" s="17">
        <v>31.749370020617505</v>
      </c>
      <c r="H52" s="17">
        <v>18.172677985084125</v>
      </c>
      <c r="I52" s="17">
        <v>20.49119301550131</v>
      </c>
      <c r="J52" s="17">
        <v>17.563061572530351</v>
      </c>
      <c r="K52" s="17">
        <v>2.1654745844681447</v>
      </c>
      <c r="L52" s="17">
        <v>1.6732634204698753</v>
      </c>
      <c r="M52" s="17">
        <v>8.1849594013286833</v>
      </c>
      <c r="N52" s="79">
        <v>420663</v>
      </c>
      <c r="O52" s="17">
        <v>31.367626817666398</v>
      </c>
      <c r="P52" s="17">
        <v>21.455654526307281</v>
      </c>
      <c r="Q52" s="17">
        <v>17.992312135842706</v>
      </c>
      <c r="R52" s="17">
        <v>15.710913486567632</v>
      </c>
      <c r="S52" s="17">
        <v>2.2939978082217833</v>
      </c>
      <c r="T52" s="17">
        <v>1.7907446102937505</v>
      </c>
      <c r="U52" s="17">
        <v>9.3887506151004487</v>
      </c>
      <c r="V52">
        <v>210639</v>
      </c>
      <c r="W52" s="17">
        <v>77.038914920788642</v>
      </c>
      <c r="X52" s="17">
        <v>21.209747482659907</v>
      </c>
      <c r="Y52" s="17">
        <v>1.7513375965514457</v>
      </c>
      <c r="Z52" s="17">
        <v>52.126237954535327</v>
      </c>
      <c r="AA52">
        <v>41</v>
      </c>
    </row>
    <row r="53" spans="1:27">
      <c r="A53" t="s">
        <v>45</v>
      </c>
      <c r="B53">
        <v>6998</v>
      </c>
      <c r="C53" s="17">
        <v>26.278936839096882</v>
      </c>
      <c r="D53" s="17">
        <v>71.749071163189484</v>
      </c>
      <c r="E53" s="17">
        <v>1.9719919977136326</v>
      </c>
      <c r="F53">
        <v>6893</v>
      </c>
      <c r="G53" s="17">
        <v>14.217321920789205</v>
      </c>
      <c r="H53" s="17">
        <v>7.1231684317423483</v>
      </c>
      <c r="I53" s="17">
        <v>39.881038734948497</v>
      </c>
      <c r="J53" s="17">
        <v>36.370230668794427</v>
      </c>
      <c r="K53" s="17">
        <v>0.21761207021616133</v>
      </c>
      <c r="L53" s="17">
        <v>0.33367184099811403</v>
      </c>
      <c r="M53" s="17">
        <v>1.8569563325112435</v>
      </c>
      <c r="N53" s="79">
        <v>9224</v>
      </c>
      <c r="O53" s="17">
        <v>15.188638334778837</v>
      </c>
      <c r="P53" s="17">
        <v>9.8222029488291405</v>
      </c>
      <c r="Q53" s="17">
        <v>37.684301821335644</v>
      </c>
      <c r="R53" s="17">
        <v>33.900693842150908</v>
      </c>
      <c r="S53" s="17">
        <v>0.31439722463139635</v>
      </c>
      <c r="T53" s="17">
        <v>0.41196877710320901</v>
      </c>
      <c r="U53" s="17">
        <v>2.6777970511708586</v>
      </c>
      <c r="V53">
        <v>5082</v>
      </c>
      <c r="W53" s="17">
        <v>35.655253837072024</v>
      </c>
      <c r="X53" s="17">
        <v>61.688311688311693</v>
      </c>
      <c r="Y53" s="17">
        <v>2.6564344746162929</v>
      </c>
      <c r="Z53" s="17">
        <v>46.765436643047757</v>
      </c>
      <c r="AA53">
        <v>95</v>
      </c>
    </row>
    <row r="54" spans="1:27">
      <c r="A54" t="s">
        <v>46</v>
      </c>
      <c r="B54">
        <v>3859</v>
      </c>
      <c r="C54" s="17">
        <v>48.509976677895828</v>
      </c>
      <c r="D54" s="17">
        <v>50.557139155221563</v>
      </c>
      <c r="E54" s="17">
        <v>0.932884166882612</v>
      </c>
      <c r="F54">
        <v>3684</v>
      </c>
      <c r="G54" s="17">
        <v>28.664495114006517</v>
      </c>
      <c r="H54" s="17">
        <v>15.092290988056462</v>
      </c>
      <c r="I54" s="17">
        <v>27.388707926167211</v>
      </c>
      <c r="J54" s="17">
        <v>25.895765472312704</v>
      </c>
      <c r="K54" s="17">
        <v>0.2714440825190011</v>
      </c>
      <c r="L54" s="17">
        <v>0.48859934853420189</v>
      </c>
      <c r="M54" s="17">
        <v>2.1986970684039089</v>
      </c>
      <c r="N54" s="79">
        <v>5313</v>
      </c>
      <c r="O54" s="17">
        <v>29.343120647468474</v>
      </c>
      <c r="P54" s="17">
        <v>19.518162996423865</v>
      </c>
      <c r="Q54" s="17">
        <v>24.731789949181255</v>
      </c>
      <c r="R54" s="17">
        <v>22.228496141539619</v>
      </c>
      <c r="S54" s="17">
        <v>0.4329004329004329</v>
      </c>
      <c r="T54" s="17">
        <v>1.1104837191793715</v>
      </c>
      <c r="U54" s="17">
        <v>2.6350461133069829</v>
      </c>
      <c r="V54">
        <v>2685</v>
      </c>
      <c r="W54" s="17">
        <v>49.981378026070757</v>
      </c>
      <c r="X54" s="17">
        <v>48.640595903165732</v>
      </c>
      <c r="Y54" s="17">
        <v>1.3780260707635008</v>
      </c>
      <c r="Z54" s="17">
        <v>50</v>
      </c>
      <c r="AA54">
        <v>60</v>
      </c>
    </row>
    <row r="55" spans="1:27">
      <c r="A55" t="s">
        <v>47</v>
      </c>
      <c r="B55">
        <v>34018</v>
      </c>
      <c r="C55" s="17">
        <v>68.52548650714327</v>
      </c>
      <c r="D55" s="17">
        <v>30.078193897348466</v>
      </c>
      <c r="E55" s="17">
        <v>1.3963195955082603</v>
      </c>
      <c r="F55">
        <v>33331</v>
      </c>
      <c r="G55" s="17">
        <v>41.282889802286164</v>
      </c>
      <c r="H55" s="17">
        <v>21.466502655185863</v>
      </c>
      <c r="I55" s="17">
        <v>18.409288650205514</v>
      </c>
      <c r="J55" s="17">
        <v>15.253067714740032</v>
      </c>
      <c r="K55" s="17">
        <v>0.29102037142599979</v>
      </c>
      <c r="L55" s="17">
        <v>0.45303171221985539</v>
      </c>
      <c r="M55" s="17">
        <v>2.8441990939365756</v>
      </c>
      <c r="N55" s="79">
        <v>48086</v>
      </c>
      <c r="O55" s="17">
        <v>40.15305910244146</v>
      </c>
      <c r="P55" s="17">
        <v>25.437757351412056</v>
      </c>
      <c r="Q55" s="17">
        <v>16.256290812294637</v>
      </c>
      <c r="R55" s="17">
        <v>13.548642016387305</v>
      </c>
      <c r="S55" s="17">
        <v>0.39096618558416174</v>
      </c>
      <c r="T55" s="17">
        <v>0.54069791623341512</v>
      </c>
      <c r="U55" s="17">
        <v>3.6725866156469658</v>
      </c>
      <c r="V55">
        <v>23474</v>
      </c>
      <c r="W55" s="17">
        <v>66.605606202607134</v>
      </c>
      <c r="X55" s="17">
        <v>31.958762886597935</v>
      </c>
      <c r="Y55" s="17">
        <v>1.4356309107949221</v>
      </c>
      <c r="Z55" s="17">
        <v>46.497900324855401</v>
      </c>
      <c r="AA55">
        <v>99</v>
      </c>
    </row>
    <row r="56" spans="1:27">
      <c r="A56" t="s">
        <v>48</v>
      </c>
      <c r="B56">
        <v>57416</v>
      </c>
      <c r="C56" s="17">
        <v>54.000627002926016</v>
      </c>
      <c r="D56" s="17">
        <v>43.223143374669078</v>
      </c>
      <c r="E56" s="17">
        <v>2.7762296224049043</v>
      </c>
      <c r="F56">
        <v>57394</v>
      </c>
      <c r="G56" s="17">
        <v>25.816287416803153</v>
      </c>
      <c r="H56" s="17">
        <v>15.153151897410879</v>
      </c>
      <c r="I56" s="17">
        <v>25.77621354148517</v>
      </c>
      <c r="J56" s="17">
        <v>22.011011604000419</v>
      </c>
      <c r="K56" s="17">
        <v>0.7073910164825592</v>
      </c>
      <c r="L56" s="17">
        <v>2.1552775551451369</v>
      </c>
      <c r="M56" s="17">
        <v>8.3806669686726849</v>
      </c>
      <c r="N56" s="79">
        <v>74856</v>
      </c>
      <c r="O56" s="17">
        <v>25.257828363791813</v>
      </c>
      <c r="P56" s="17">
        <v>16.797584695949556</v>
      </c>
      <c r="Q56" s="17">
        <v>24.078230201987814</v>
      </c>
      <c r="R56" s="17">
        <v>20.857379501977132</v>
      </c>
      <c r="S56" s="17">
        <v>0.83760820775889722</v>
      </c>
      <c r="T56" s="17">
        <v>2.3885860852837446</v>
      </c>
      <c r="U56" s="17">
        <v>9.7827829432510427</v>
      </c>
      <c r="V56">
        <v>37499</v>
      </c>
      <c r="W56" s="17">
        <v>51.329368783167553</v>
      </c>
      <c r="X56" s="17">
        <v>46.393237152990743</v>
      </c>
      <c r="Y56" s="17">
        <v>2.2773940638417023</v>
      </c>
      <c r="Z56" s="17">
        <v>45.162650094542997</v>
      </c>
      <c r="AA56">
        <v>109</v>
      </c>
    </row>
    <row r="57" spans="1:27">
      <c r="A57" t="s">
        <v>49</v>
      </c>
      <c r="B57">
        <v>4785</v>
      </c>
      <c r="C57" s="17">
        <v>45.308254963427373</v>
      </c>
      <c r="D57" s="17">
        <v>53.333333333333336</v>
      </c>
      <c r="E57" s="17">
        <v>1.3584117032392893</v>
      </c>
      <c r="F57">
        <v>4765</v>
      </c>
      <c r="G57" s="17">
        <v>28.184679958027282</v>
      </c>
      <c r="H57" s="17">
        <v>13.599160545645331</v>
      </c>
      <c r="I57" s="17">
        <v>30.07345225603358</v>
      </c>
      <c r="J57" s="17">
        <v>26.610703043022038</v>
      </c>
      <c r="K57" s="17">
        <v>8.394543546694648E-2</v>
      </c>
      <c r="L57" s="17">
        <v>0.23084994753410282</v>
      </c>
      <c r="M57" s="17">
        <v>1.217208814270724</v>
      </c>
      <c r="N57" s="79">
        <v>6473</v>
      </c>
      <c r="O57" s="17">
        <v>29.306349451568053</v>
      </c>
      <c r="P57" s="17">
        <v>18.167773829754363</v>
      </c>
      <c r="Q57" s="17">
        <v>26.633709253823572</v>
      </c>
      <c r="R57" s="17">
        <v>23.713888459755907</v>
      </c>
      <c r="S57" s="17">
        <v>0.18538544724239148</v>
      </c>
      <c r="T57" s="17">
        <v>0.27807817086358722</v>
      </c>
      <c r="U57" s="17">
        <v>1.714815386992121</v>
      </c>
      <c r="V57">
        <v>3166</v>
      </c>
      <c r="W57" s="17">
        <v>47.820593809222991</v>
      </c>
      <c r="X57" s="17">
        <v>50.726468730259</v>
      </c>
      <c r="Y57" s="17">
        <v>1.4529374605180037</v>
      </c>
      <c r="Z57" s="17">
        <v>48.08626974483596</v>
      </c>
      <c r="AA57">
        <v>82</v>
      </c>
    </row>
    <row r="58" spans="1:27">
      <c r="A58" t="s">
        <v>50</v>
      </c>
      <c r="B58">
        <v>1176</v>
      </c>
      <c r="C58" s="17">
        <v>13.26530612244898</v>
      </c>
      <c r="D58" s="17">
        <v>85.629251700680271</v>
      </c>
      <c r="E58" s="17">
        <v>1.1054421768707483</v>
      </c>
      <c r="F58">
        <v>1165</v>
      </c>
      <c r="G58" s="17">
        <v>2.9184549356223175</v>
      </c>
      <c r="H58" s="17">
        <v>1.3733905579399142</v>
      </c>
      <c r="I58" s="17">
        <v>47.296137339055797</v>
      </c>
      <c r="J58" s="17">
        <v>39.828326180257513</v>
      </c>
      <c r="K58" s="17">
        <v>8.5836909871244635E-2</v>
      </c>
      <c r="L58" s="17">
        <v>3.6051502145922747</v>
      </c>
      <c r="M58" s="17">
        <v>4.8927038626609445</v>
      </c>
      <c r="N58" s="79">
        <v>1592</v>
      </c>
      <c r="O58" s="17">
        <v>3.0778894472361809</v>
      </c>
      <c r="P58" s="17">
        <v>1.8844221105527637</v>
      </c>
      <c r="Q58" s="17">
        <v>44.786432160804019</v>
      </c>
      <c r="R58" s="17">
        <v>38.630653266331663</v>
      </c>
      <c r="S58" s="17">
        <v>0.18844221105527637</v>
      </c>
      <c r="T58" s="17">
        <v>5.025125628140704</v>
      </c>
      <c r="U58" s="17">
        <v>6.4070351758793969</v>
      </c>
      <c r="V58">
        <v>623</v>
      </c>
      <c r="W58" s="17">
        <v>21.508828250401287</v>
      </c>
      <c r="X58" s="17">
        <v>76.725521669341887</v>
      </c>
      <c r="Y58" s="17">
        <v>1.7656500802568218</v>
      </c>
      <c r="Z58" s="17">
        <v>34.746235359732289</v>
      </c>
      <c r="AA58">
        <v>156</v>
      </c>
    </row>
    <row r="59" spans="1:27">
      <c r="A59" t="s">
        <v>51</v>
      </c>
      <c r="B59">
        <v>23406</v>
      </c>
      <c r="C59" s="17">
        <v>20.733999829103649</v>
      </c>
      <c r="D59" s="17">
        <v>76.365034606511145</v>
      </c>
      <c r="E59" s="17">
        <v>2.9009655643852006</v>
      </c>
      <c r="F59">
        <v>23173</v>
      </c>
      <c r="G59" s="17">
        <v>6.8053337936391483</v>
      </c>
      <c r="H59" s="17">
        <v>4.0866525698010614</v>
      </c>
      <c r="I59" s="17">
        <v>42.678979847236008</v>
      </c>
      <c r="J59" s="17">
        <v>37.48759331981185</v>
      </c>
      <c r="K59" s="17">
        <v>0.36680619686704352</v>
      </c>
      <c r="L59" s="17">
        <v>1.0141112501618263</v>
      </c>
      <c r="M59" s="17">
        <v>7.5605230224830624</v>
      </c>
      <c r="N59" s="79">
        <v>30040</v>
      </c>
      <c r="O59" s="17">
        <v>7.0406125166444751</v>
      </c>
      <c r="P59" s="17">
        <v>4.9300932090545935</v>
      </c>
      <c r="Q59" s="17">
        <v>40.316245006657795</v>
      </c>
      <c r="R59" s="17">
        <v>36.271637816245004</v>
      </c>
      <c r="S59" s="17">
        <v>0.44940079893475365</v>
      </c>
      <c r="T59" s="17">
        <v>1.0852197070572569</v>
      </c>
      <c r="U59" s="17">
        <v>9.9067909454061258</v>
      </c>
      <c r="V59">
        <v>12580</v>
      </c>
      <c r="W59" s="17">
        <v>23.282988871224166</v>
      </c>
      <c r="X59" s="17">
        <v>74.236883942766298</v>
      </c>
      <c r="Y59" s="17">
        <v>2.4801271860095389</v>
      </c>
      <c r="Z59" s="17">
        <v>43.838862559241704</v>
      </c>
      <c r="AA59">
        <v>123</v>
      </c>
    </row>
    <row r="60" spans="1:27">
      <c r="A60" t="s">
        <v>52</v>
      </c>
      <c r="B60">
        <v>7970</v>
      </c>
      <c r="C60" s="17">
        <v>31.856963613550814</v>
      </c>
      <c r="D60" s="17">
        <v>66.398996235884567</v>
      </c>
      <c r="E60" s="17">
        <v>1.7440401505646173</v>
      </c>
      <c r="F60">
        <v>7902</v>
      </c>
      <c r="G60" s="17">
        <v>15.173373829410275</v>
      </c>
      <c r="H60" s="17">
        <v>8.2004555808656043</v>
      </c>
      <c r="I60" s="17">
        <v>39.091369273601615</v>
      </c>
      <c r="J60" s="17">
        <v>34.193874968362444</v>
      </c>
      <c r="K60" s="17">
        <v>0.22779043280182232</v>
      </c>
      <c r="L60" s="17">
        <v>0.6327512022272842</v>
      </c>
      <c r="M60" s="17">
        <v>2.4803847127309542</v>
      </c>
      <c r="N60" s="79">
        <v>10210</v>
      </c>
      <c r="O60" s="17">
        <v>16.395690499510284</v>
      </c>
      <c r="P60" s="17">
        <v>11.057786483839372</v>
      </c>
      <c r="Q60" s="17">
        <v>36.346718903036241</v>
      </c>
      <c r="R60" s="17">
        <v>31.743388834476004</v>
      </c>
      <c r="S60" s="17">
        <v>0.27424094025465229</v>
      </c>
      <c r="T60" s="17">
        <v>0.79333986287952984</v>
      </c>
      <c r="U60" s="17">
        <v>3.3888344760039177</v>
      </c>
      <c r="V60">
        <v>4683</v>
      </c>
      <c r="W60" s="17">
        <v>37.518684603886399</v>
      </c>
      <c r="X60" s="17">
        <v>60.239162929745895</v>
      </c>
      <c r="Y60" s="17">
        <v>2.2421524663677128</v>
      </c>
      <c r="Z60" s="17">
        <v>44.94241842610365</v>
      </c>
      <c r="AA60">
        <v>113</v>
      </c>
    </row>
    <row r="61" spans="1:27">
      <c r="A61" t="s">
        <v>53</v>
      </c>
      <c r="B61">
        <v>7845</v>
      </c>
      <c r="C61" s="17">
        <v>31.038878266411729</v>
      </c>
      <c r="D61" s="17">
        <v>68.005098789037604</v>
      </c>
      <c r="E61" s="17">
        <v>0.95602294455066927</v>
      </c>
      <c r="F61">
        <v>7743</v>
      </c>
      <c r="G61" s="17">
        <v>17.331783546429033</v>
      </c>
      <c r="H61" s="17">
        <v>8.1363812475784592</v>
      </c>
      <c r="I61" s="17">
        <v>37.879374919281936</v>
      </c>
      <c r="J61" s="17">
        <v>32.868397262043139</v>
      </c>
      <c r="K61" s="17">
        <v>0.24538292651427096</v>
      </c>
      <c r="L61" s="17">
        <v>0.43910628955185327</v>
      </c>
      <c r="M61" s="17">
        <v>3.0995738086013174</v>
      </c>
      <c r="N61" s="79">
        <v>10540</v>
      </c>
      <c r="O61" s="17">
        <v>19.677419354838712</v>
      </c>
      <c r="P61" s="17">
        <v>11.29032258064516</v>
      </c>
      <c r="Q61" s="17">
        <v>34.743833017077797</v>
      </c>
      <c r="R61" s="17">
        <v>29.544592030360533</v>
      </c>
      <c r="S61" s="17">
        <v>0.24667931688804554</v>
      </c>
      <c r="T61" s="17">
        <v>0.54079696394686905</v>
      </c>
      <c r="U61" s="17">
        <v>3.9563567362428844</v>
      </c>
      <c r="V61">
        <v>4967</v>
      </c>
      <c r="W61" s="17">
        <v>34.346688141735456</v>
      </c>
      <c r="X61" s="17">
        <v>63.619891282464266</v>
      </c>
      <c r="Y61" s="17">
        <v>2.0334205758002817</v>
      </c>
      <c r="Z61" s="17">
        <v>48.839724680432646</v>
      </c>
      <c r="AA61">
        <v>70</v>
      </c>
    </row>
    <row r="62" spans="1:27">
      <c r="A62" t="s">
        <v>54</v>
      </c>
      <c r="B62">
        <v>3602</v>
      </c>
      <c r="C62" s="17">
        <v>31.371460299833426</v>
      </c>
      <c r="D62" s="17">
        <v>66.740699611327031</v>
      </c>
      <c r="E62" s="17">
        <v>1.8878400888395337</v>
      </c>
      <c r="F62">
        <v>3590</v>
      </c>
      <c r="G62" s="17">
        <v>15.682451253481894</v>
      </c>
      <c r="H62" s="17">
        <v>7.9387186629526454</v>
      </c>
      <c r="I62" s="17">
        <v>38.356545961002787</v>
      </c>
      <c r="J62" s="17">
        <v>33.175487465181057</v>
      </c>
      <c r="K62" s="17">
        <v>0.2785515320334262</v>
      </c>
      <c r="L62" s="17">
        <v>1.0027855153203342</v>
      </c>
      <c r="M62" s="17">
        <v>3.5654596100278555</v>
      </c>
      <c r="N62" s="79">
        <v>4696</v>
      </c>
      <c r="O62" s="17">
        <v>17.227427597955707</v>
      </c>
      <c r="P62" s="17">
        <v>10.540885860306643</v>
      </c>
      <c r="Q62" s="17">
        <v>35.732538330494037</v>
      </c>
      <c r="R62" s="17">
        <v>30.153321976149915</v>
      </c>
      <c r="S62" s="17">
        <v>0.42589437819420783</v>
      </c>
      <c r="T62" s="17">
        <v>1.2776831345826234</v>
      </c>
      <c r="U62" s="17">
        <v>4.6422487223168654</v>
      </c>
      <c r="V62">
        <v>2149</v>
      </c>
      <c r="W62" s="17">
        <v>34.38808748255002</v>
      </c>
      <c r="X62" s="17">
        <v>63.890181479758027</v>
      </c>
      <c r="Y62" s="17">
        <v>1.7217310376919499</v>
      </c>
      <c r="Z62" s="17">
        <v>46.860008722197996</v>
      </c>
      <c r="AA62">
        <v>92</v>
      </c>
    </row>
    <row r="63" spans="1:27">
      <c r="A63" t="s">
        <v>55</v>
      </c>
      <c r="B63">
        <v>11777</v>
      </c>
      <c r="C63" s="17">
        <v>16.32843678356118</v>
      </c>
      <c r="D63" s="17">
        <v>81.786533072938781</v>
      </c>
      <c r="E63" s="17">
        <v>1.8850301435000425</v>
      </c>
      <c r="F63">
        <v>11762</v>
      </c>
      <c r="G63" s="17">
        <v>5.9513688148274096E-2</v>
      </c>
      <c r="H63" s="17">
        <v>3.4007821799013772E-2</v>
      </c>
      <c r="I63" s="17">
        <v>50.595136881482738</v>
      </c>
      <c r="J63" s="17">
        <v>45.060363883693249</v>
      </c>
      <c r="K63" s="17">
        <v>0.17003910899506888</v>
      </c>
      <c r="L63" s="17">
        <v>0.34007821799013777</v>
      </c>
      <c r="M63" s="17">
        <v>3.7408603978915149</v>
      </c>
      <c r="N63" s="79">
        <v>14699</v>
      </c>
      <c r="O63" s="17">
        <v>0.10204775835090824</v>
      </c>
      <c r="P63" s="17">
        <v>6.803183890060549E-2</v>
      </c>
      <c r="Q63" s="17">
        <v>49.887747465814002</v>
      </c>
      <c r="R63" s="17">
        <v>45.009864616640591</v>
      </c>
      <c r="S63" s="17">
        <v>0.20409551670181647</v>
      </c>
      <c r="T63" s="17">
        <v>0.47622287230423843</v>
      </c>
      <c r="U63" s="17">
        <v>4.2519899312878424</v>
      </c>
      <c r="V63">
        <v>6904</v>
      </c>
      <c r="W63" s="17">
        <v>22.363847045191193</v>
      </c>
      <c r="X63" s="17">
        <v>75.60834298957127</v>
      </c>
      <c r="Y63" s="17">
        <v>2.0278099652375436</v>
      </c>
      <c r="Z63" s="17">
        <v>49.476852515407771</v>
      </c>
      <c r="AA63">
        <v>64</v>
      </c>
    </row>
    <row r="64" spans="1:27">
      <c r="A64" t="s">
        <v>56</v>
      </c>
      <c r="B64">
        <v>60435</v>
      </c>
      <c r="C64" s="17">
        <v>38.527343426822206</v>
      </c>
      <c r="D64" s="17">
        <v>57.992884917680158</v>
      </c>
      <c r="E64" s="17">
        <v>3.4797716554976419</v>
      </c>
      <c r="F64">
        <v>61045</v>
      </c>
      <c r="G64" s="17">
        <v>12.086165943156688</v>
      </c>
      <c r="H64" s="17">
        <v>8.4544188713244335</v>
      </c>
      <c r="I64" s="17">
        <v>34.64657220083545</v>
      </c>
      <c r="J64" s="17">
        <v>30.353018265214189</v>
      </c>
      <c r="K64" s="17">
        <v>1.493979850929642</v>
      </c>
      <c r="L64" s="17">
        <v>1.7708248013760339</v>
      </c>
      <c r="M64" s="17">
        <v>11.195020067163568</v>
      </c>
      <c r="N64" s="79">
        <v>73812</v>
      </c>
      <c r="O64" s="17">
        <v>11.746057551617623</v>
      </c>
      <c r="P64" s="17">
        <v>8.8589931176502468</v>
      </c>
      <c r="Q64" s="17">
        <v>33.658483715385032</v>
      </c>
      <c r="R64" s="17">
        <v>29.97751043190809</v>
      </c>
      <c r="S64" s="17">
        <v>1.7341353709423943</v>
      </c>
      <c r="T64" s="17">
        <v>1.9251612203977673</v>
      </c>
      <c r="U64" s="17">
        <v>12.099658592098846</v>
      </c>
      <c r="V64">
        <v>42080</v>
      </c>
      <c r="W64" s="17">
        <v>35.758079847908746</v>
      </c>
      <c r="X64" s="17">
        <v>61.760931558935361</v>
      </c>
      <c r="Y64" s="17">
        <v>2.4809885931558933</v>
      </c>
      <c r="Z64" s="17">
        <v>60.331479038825485</v>
      </c>
      <c r="AA64">
        <v>1</v>
      </c>
    </row>
    <row r="65" spans="1:27">
      <c r="A65" t="s">
        <v>57</v>
      </c>
      <c r="B65">
        <v>34357</v>
      </c>
      <c r="C65" s="17">
        <v>26.658322903629539</v>
      </c>
      <c r="D65" s="17">
        <v>70.186570422330234</v>
      </c>
      <c r="E65" s="17">
        <v>3.1551066740402249</v>
      </c>
      <c r="F65">
        <v>34114</v>
      </c>
      <c r="G65" s="17">
        <v>6.709855191417013</v>
      </c>
      <c r="H65" s="17">
        <v>3.4648531394735298</v>
      </c>
      <c r="I65" s="17">
        <v>44.456821246409099</v>
      </c>
      <c r="J65" s="17">
        <v>38.1456293603799</v>
      </c>
      <c r="K65" s="17">
        <v>0.5598874362431846</v>
      </c>
      <c r="L65" s="17">
        <v>1.6444861347247466</v>
      </c>
      <c r="M65" s="17">
        <v>5.0184674913525242</v>
      </c>
      <c r="N65" s="79">
        <v>45693</v>
      </c>
      <c r="O65" s="17">
        <v>7.6357428927844531</v>
      </c>
      <c r="P65" s="17">
        <v>4.6768651653426128</v>
      </c>
      <c r="Q65" s="17">
        <v>42.021753879149983</v>
      </c>
      <c r="R65" s="17">
        <v>35.896089116494863</v>
      </c>
      <c r="S65" s="17">
        <v>0.70470312739369267</v>
      </c>
      <c r="T65" s="17">
        <v>1.8689952509137069</v>
      </c>
      <c r="U65" s="17">
        <v>7.1958505679206874</v>
      </c>
      <c r="V65">
        <v>20822</v>
      </c>
      <c r="W65" s="17">
        <v>32.379214292575156</v>
      </c>
      <c r="X65" s="17">
        <v>64.04283930458169</v>
      </c>
      <c r="Y65" s="17">
        <v>3.5779464028431471</v>
      </c>
      <c r="Z65" s="17">
        <v>46.695521517795072</v>
      </c>
      <c r="AA65">
        <v>96</v>
      </c>
    </row>
    <row r="66" spans="1:27">
      <c r="A66" t="s">
        <v>58</v>
      </c>
      <c r="B66">
        <v>97404</v>
      </c>
      <c r="C66" s="17">
        <v>24.087306476120077</v>
      </c>
      <c r="D66" s="17">
        <v>71.712660671019663</v>
      </c>
      <c r="E66" s="17">
        <v>4.200032852860252</v>
      </c>
      <c r="F66">
        <v>98159</v>
      </c>
      <c r="G66" s="17">
        <v>1.4354261962733932</v>
      </c>
      <c r="H66" s="17">
        <v>1.0350553693497286</v>
      </c>
      <c r="I66" s="17">
        <v>39.715156022371865</v>
      </c>
      <c r="J66" s="17">
        <v>35.331452031907418</v>
      </c>
      <c r="K66" s="17">
        <v>3.9395266862946849</v>
      </c>
      <c r="L66" s="17">
        <v>2.3553622184415079</v>
      </c>
      <c r="M66" s="17">
        <v>16.188021475361403</v>
      </c>
      <c r="N66" s="79">
        <v>119721</v>
      </c>
      <c r="O66" s="17">
        <v>1.4199680924816867</v>
      </c>
      <c r="P66" s="17">
        <v>1.1167631409694208</v>
      </c>
      <c r="Q66" s="17">
        <v>38.382572815128505</v>
      </c>
      <c r="R66" s="17">
        <v>34.520259603578317</v>
      </c>
      <c r="S66" s="17">
        <v>4.2139641332765345</v>
      </c>
      <c r="T66" s="17">
        <v>2.5467545376333312</v>
      </c>
      <c r="U66" s="17">
        <v>17.7997176769322</v>
      </c>
      <c r="V66">
        <v>56570</v>
      </c>
      <c r="W66" s="17">
        <v>17.73024571327559</v>
      </c>
      <c r="X66" s="17">
        <v>79.36185257203465</v>
      </c>
      <c r="Y66" s="17">
        <v>2.907901714689765</v>
      </c>
      <c r="Z66" s="17">
        <v>52.123356460366168</v>
      </c>
      <c r="AA66">
        <v>42</v>
      </c>
    </row>
    <row r="67" spans="1:27">
      <c r="A67" t="s">
        <v>59</v>
      </c>
      <c r="B67">
        <v>8474</v>
      </c>
      <c r="C67" s="17">
        <v>14.668397451026669</v>
      </c>
      <c r="D67" s="17">
        <v>83.242860514514987</v>
      </c>
      <c r="E67" s="17">
        <v>2.0887420344583432</v>
      </c>
      <c r="F67">
        <v>8426</v>
      </c>
      <c r="G67" s="17">
        <v>3.2162354616662712</v>
      </c>
      <c r="H67" s="17">
        <v>1.7208639924044624</v>
      </c>
      <c r="I67" s="17">
        <v>47.341561832423452</v>
      </c>
      <c r="J67" s="17">
        <v>43.698077379539519</v>
      </c>
      <c r="K67" s="17">
        <v>0.35604082601471637</v>
      </c>
      <c r="L67" s="17">
        <v>0.59340137669119397</v>
      </c>
      <c r="M67" s="17">
        <v>3.0738191312603842</v>
      </c>
      <c r="N67" s="79">
        <v>10938</v>
      </c>
      <c r="O67" s="17">
        <v>4.0409581276284516</v>
      </c>
      <c r="P67" s="17">
        <v>2.6513073688059974</v>
      </c>
      <c r="Q67" s="17">
        <v>46.169317974035472</v>
      </c>
      <c r="R67" s="17">
        <v>41.982080819162555</v>
      </c>
      <c r="S67" s="17">
        <v>0.42055220332784787</v>
      </c>
      <c r="T67" s="17">
        <v>0.66739806180288896</v>
      </c>
      <c r="U67" s="17">
        <v>4.0683854452367889</v>
      </c>
      <c r="V67">
        <v>4702</v>
      </c>
      <c r="W67" s="17">
        <v>17.822203317737134</v>
      </c>
      <c r="X67" s="17">
        <v>79.753296469587411</v>
      </c>
      <c r="Y67" s="17">
        <v>2.4245002126754573</v>
      </c>
      <c r="Z67" s="17">
        <v>44.33339619083538</v>
      </c>
      <c r="AA67">
        <v>119</v>
      </c>
    </row>
    <row r="68" spans="1:27">
      <c r="A68" t="s">
        <v>60</v>
      </c>
      <c r="B68">
        <v>430599</v>
      </c>
      <c r="C68" s="17">
        <v>68.985529460124155</v>
      </c>
      <c r="D68" s="17">
        <v>27.353291577546628</v>
      </c>
      <c r="E68" s="17">
        <v>3.6611789623292204</v>
      </c>
      <c r="F68">
        <v>425607</v>
      </c>
      <c r="G68" s="17">
        <v>23.371091170962885</v>
      </c>
      <c r="H68" s="17">
        <v>13.638873420784902</v>
      </c>
      <c r="I68" s="17">
        <v>23.738566329971075</v>
      </c>
      <c r="J68" s="17">
        <v>21.791464896019097</v>
      </c>
      <c r="K68" s="17">
        <v>2.5086523482931438</v>
      </c>
      <c r="L68" s="17">
        <v>1.7711174863195389</v>
      </c>
      <c r="M68" s="17">
        <v>13.180234347649359</v>
      </c>
      <c r="N68" s="79">
        <v>592088</v>
      </c>
      <c r="O68" s="17">
        <v>23.844428530894056</v>
      </c>
      <c r="P68" s="17">
        <v>17.100329680723135</v>
      </c>
      <c r="Q68" s="17">
        <v>21.038764507978545</v>
      </c>
      <c r="R68" s="17">
        <v>19.667515639567089</v>
      </c>
      <c r="S68" s="17">
        <v>2.5308737890313604</v>
      </c>
      <c r="T68" s="17">
        <v>1.8147640215643621</v>
      </c>
      <c r="U68" s="17">
        <v>14.003323830241451</v>
      </c>
      <c r="V68">
        <v>265668</v>
      </c>
      <c r="W68" s="17">
        <v>63.240585994549591</v>
      </c>
      <c r="X68" s="17">
        <v>34.813752503124199</v>
      </c>
      <c r="Y68" s="17">
        <v>1.9456615023262118</v>
      </c>
      <c r="Z68" s="17">
        <v>47.333706299686781</v>
      </c>
      <c r="AA68">
        <v>89</v>
      </c>
    </row>
    <row r="69" spans="1:27">
      <c r="A69" t="s">
        <v>61</v>
      </c>
      <c r="B69">
        <v>12735</v>
      </c>
      <c r="C69" s="17">
        <v>15.429917550058892</v>
      </c>
      <c r="D69" s="17">
        <v>82.269336474283477</v>
      </c>
      <c r="E69" s="17">
        <v>2.3007459756576365</v>
      </c>
      <c r="F69">
        <v>12719</v>
      </c>
      <c r="G69" s="17">
        <v>0.11007154650522839</v>
      </c>
      <c r="H69" s="17">
        <v>0.11793379982703042</v>
      </c>
      <c r="I69" s="17">
        <v>48.997562701470244</v>
      </c>
      <c r="J69" s="17">
        <v>44.791257174306153</v>
      </c>
      <c r="K69" s="17">
        <v>0.18083182640144665</v>
      </c>
      <c r="L69" s="17">
        <v>1.2265115182011166</v>
      </c>
      <c r="M69" s="17">
        <v>4.5758314332887808</v>
      </c>
      <c r="N69" s="79">
        <v>15765</v>
      </c>
      <c r="O69" s="17">
        <v>0.12052013954963527</v>
      </c>
      <c r="P69" s="17">
        <v>0.14589280050745321</v>
      </c>
      <c r="Q69" s="17">
        <v>48.372978116079921</v>
      </c>
      <c r="R69" s="17">
        <v>44.332381858547414</v>
      </c>
      <c r="S69" s="17">
        <v>0.23469711385981606</v>
      </c>
      <c r="T69" s="17">
        <v>1.4272121788772598</v>
      </c>
      <c r="U69" s="17">
        <v>5.3663177925784966</v>
      </c>
      <c r="V69">
        <v>7826</v>
      </c>
      <c r="W69" s="17">
        <v>20.55967288525428</v>
      </c>
      <c r="X69" s="17">
        <v>76.105290058778436</v>
      </c>
      <c r="Y69" s="17">
        <v>3.3350370559672888</v>
      </c>
      <c r="Z69" s="17">
        <v>52.764293419633226</v>
      </c>
      <c r="AA69">
        <v>30</v>
      </c>
    </row>
    <row r="70" spans="1:27">
      <c r="A70" t="s">
        <v>62</v>
      </c>
      <c r="B70">
        <v>1390</v>
      </c>
      <c r="C70" s="17">
        <v>9.928057553956835</v>
      </c>
      <c r="D70" s="17">
        <v>88.84892086330936</v>
      </c>
      <c r="E70" s="17">
        <v>1.2230215827338129</v>
      </c>
      <c r="F70">
        <v>1396</v>
      </c>
      <c r="G70" s="17">
        <v>3.2234957020057307</v>
      </c>
      <c r="H70" s="17">
        <v>1.8624641833810889</v>
      </c>
      <c r="I70" s="17">
        <v>49.212034383954155</v>
      </c>
      <c r="J70" s="17">
        <v>43.123209169054441</v>
      </c>
      <c r="K70" s="17">
        <v>0</v>
      </c>
      <c r="L70" s="17">
        <v>7.1633237822349566E-2</v>
      </c>
      <c r="M70" s="17">
        <v>2.5071633237822346</v>
      </c>
      <c r="N70" s="79">
        <v>1741</v>
      </c>
      <c r="O70" s="17">
        <v>3.848363009764503</v>
      </c>
      <c r="P70" s="17">
        <v>2.929350947731189</v>
      </c>
      <c r="Q70" s="17">
        <v>47.788627225732341</v>
      </c>
      <c r="R70" s="17">
        <v>42.389431361286618</v>
      </c>
      <c r="S70" s="17">
        <v>0</v>
      </c>
      <c r="T70" s="17">
        <v>0.11487650775416428</v>
      </c>
      <c r="U70" s="17">
        <v>2.929350947731189</v>
      </c>
      <c r="V70">
        <v>789</v>
      </c>
      <c r="W70" s="17">
        <v>16.983523447401776</v>
      </c>
      <c r="X70" s="17">
        <v>79.974651457541185</v>
      </c>
      <c r="Y70" s="17">
        <v>3.041825095057034</v>
      </c>
      <c r="Z70" s="17">
        <v>44.22645739910314</v>
      </c>
      <c r="AA70">
        <v>122</v>
      </c>
    </row>
    <row r="71" spans="1:27">
      <c r="A71" t="s">
        <v>63</v>
      </c>
      <c r="B71">
        <v>34112</v>
      </c>
      <c r="C71" s="17">
        <v>34.518644465290805</v>
      </c>
      <c r="D71" s="17">
        <v>63.062851782363985</v>
      </c>
      <c r="E71" s="17">
        <v>2.4185037523452158</v>
      </c>
      <c r="F71">
        <v>33687</v>
      </c>
      <c r="G71" s="17">
        <v>11.758245020334254</v>
      </c>
      <c r="H71" s="17">
        <v>5.8449847122035203</v>
      </c>
      <c r="I71" s="17">
        <v>40.356814201323957</v>
      </c>
      <c r="J71" s="17">
        <v>33.05132543711224</v>
      </c>
      <c r="K71" s="17">
        <v>0.49574019651497608</v>
      </c>
      <c r="L71" s="17">
        <v>0.94101582212723012</v>
      </c>
      <c r="M71" s="17">
        <v>7.5518746103838268</v>
      </c>
      <c r="N71" s="79">
        <v>45040</v>
      </c>
      <c r="O71" s="17">
        <v>13.052841918294849</v>
      </c>
      <c r="P71" s="17">
        <v>7.8507992895204257</v>
      </c>
      <c r="Q71" s="17">
        <v>37.650976909413849</v>
      </c>
      <c r="R71" s="17">
        <v>30.99689165186501</v>
      </c>
      <c r="S71" s="17">
        <v>0.63277087033747781</v>
      </c>
      <c r="T71" s="17">
        <v>1.1856127886323267</v>
      </c>
      <c r="U71" s="17">
        <v>8.6301065719360572</v>
      </c>
      <c r="V71">
        <v>20023</v>
      </c>
      <c r="W71" s="17">
        <v>32.427708135644004</v>
      </c>
      <c r="X71" s="17">
        <v>65.514658143135392</v>
      </c>
      <c r="Y71" s="17">
        <v>2.0576337212205966</v>
      </c>
      <c r="Z71" s="17">
        <v>44.397880219073592</v>
      </c>
      <c r="AA71">
        <v>118</v>
      </c>
    </row>
    <row r="72" spans="1:27">
      <c r="A72" t="s">
        <v>64</v>
      </c>
      <c r="B72">
        <v>18879</v>
      </c>
      <c r="C72" s="17">
        <v>16.849409396684145</v>
      </c>
      <c r="D72" s="17">
        <v>80.465067005667663</v>
      </c>
      <c r="E72" s="17">
        <v>2.6855235976481806</v>
      </c>
      <c r="F72">
        <v>18685</v>
      </c>
      <c r="G72" s="17">
        <v>1.8196414236018195</v>
      </c>
      <c r="H72" s="17">
        <v>1.3112122023013113</v>
      </c>
      <c r="I72" s="17">
        <v>47.88868075996789</v>
      </c>
      <c r="J72" s="17">
        <v>42.601016858442605</v>
      </c>
      <c r="K72" s="17">
        <v>0.35857639818035858</v>
      </c>
      <c r="L72" s="17">
        <v>3.4626705913834628</v>
      </c>
      <c r="M72" s="17">
        <v>2.5582017661225582</v>
      </c>
      <c r="N72" s="79">
        <v>24972</v>
      </c>
      <c r="O72" s="17">
        <v>2.0623097869613969</v>
      </c>
      <c r="P72" s="17">
        <v>1.7139195899407336</v>
      </c>
      <c r="Q72" s="17">
        <v>46.61621015537402</v>
      </c>
      <c r="R72" s="17">
        <v>41.262213679320844</v>
      </c>
      <c r="S72" s="17">
        <v>0.49255165785679961</v>
      </c>
      <c r="T72" s="17">
        <v>3.9684446580169794</v>
      </c>
      <c r="U72" s="17">
        <v>3.8843504725292326</v>
      </c>
      <c r="V72">
        <v>10325</v>
      </c>
      <c r="W72" s="17">
        <v>24.213075060532688</v>
      </c>
      <c r="X72" s="17">
        <v>72.213075060532688</v>
      </c>
      <c r="Y72" s="17">
        <v>3.5738498789346247</v>
      </c>
      <c r="Z72" s="17">
        <v>43.517659951108492</v>
      </c>
      <c r="AA72">
        <v>124</v>
      </c>
    </row>
    <row r="73" spans="1:27">
      <c r="A73" t="s">
        <v>65</v>
      </c>
      <c r="B73">
        <v>9201</v>
      </c>
      <c r="C73" s="17">
        <v>32.746440604282142</v>
      </c>
      <c r="D73" s="17">
        <v>65.786327573089892</v>
      </c>
      <c r="E73" s="17">
        <v>1.4672318226279752</v>
      </c>
      <c r="F73">
        <v>9151</v>
      </c>
      <c r="G73" s="17">
        <v>16.216806906349031</v>
      </c>
      <c r="H73" s="17">
        <v>8.1848978253742768</v>
      </c>
      <c r="I73" s="17">
        <v>38.094197355480276</v>
      </c>
      <c r="J73" s="17">
        <v>32.947218883182167</v>
      </c>
      <c r="K73" s="17">
        <v>0.20762758168506174</v>
      </c>
      <c r="L73" s="17">
        <v>0.77587148945470441</v>
      </c>
      <c r="M73" s="17">
        <v>3.5733799584744839</v>
      </c>
      <c r="N73" s="79">
        <v>12081</v>
      </c>
      <c r="O73" s="17">
        <v>16.786689843555997</v>
      </c>
      <c r="P73" s="17">
        <v>10.727588775763595</v>
      </c>
      <c r="Q73" s="17">
        <v>35.584802582567669</v>
      </c>
      <c r="R73" s="17">
        <v>30.7673205860442</v>
      </c>
      <c r="S73" s="17">
        <v>0.2731561956791656</v>
      </c>
      <c r="T73" s="17">
        <v>1.1422895455674198</v>
      </c>
      <c r="U73" s="17">
        <v>4.718152470821952</v>
      </c>
      <c r="V73">
        <v>5532</v>
      </c>
      <c r="W73" s="17">
        <v>36.659436008676785</v>
      </c>
      <c r="X73" s="17">
        <v>60.990600144613161</v>
      </c>
      <c r="Y73" s="17">
        <v>2.3499638467100508</v>
      </c>
      <c r="Z73" s="17">
        <v>45.181313296308396</v>
      </c>
      <c r="AA73">
        <v>108</v>
      </c>
    </row>
    <row r="74" spans="1:27">
      <c r="A74" t="s">
        <v>66</v>
      </c>
      <c r="B74">
        <v>8840</v>
      </c>
      <c r="C74" s="17">
        <v>36.187782805429862</v>
      </c>
      <c r="D74" s="17">
        <v>62.104072398190048</v>
      </c>
      <c r="E74" s="17">
        <v>1.7081447963800904</v>
      </c>
      <c r="F74">
        <v>8889</v>
      </c>
      <c r="G74" s="17">
        <v>16.886038924513443</v>
      </c>
      <c r="H74" s="17">
        <v>8.9998875014062332</v>
      </c>
      <c r="I74" s="17">
        <v>34.717066036674545</v>
      </c>
      <c r="J74" s="17">
        <v>32.467094161322983</v>
      </c>
      <c r="K74" s="17">
        <v>0.35999550005624931</v>
      </c>
      <c r="L74" s="17">
        <v>0.57374282821464728</v>
      </c>
      <c r="M74" s="17">
        <v>5.9961750478119029</v>
      </c>
      <c r="N74" s="79">
        <v>10905</v>
      </c>
      <c r="O74" s="17">
        <v>17.991746905089411</v>
      </c>
      <c r="P74" s="17">
        <v>11.462631820265932</v>
      </c>
      <c r="Q74" s="17">
        <v>32.544704264099039</v>
      </c>
      <c r="R74" s="17">
        <v>30.298028427326912</v>
      </c>
      <c r="S74" s="17">
        <v>0.43099495644199914</v>
      </c>
      <c r="T74" s="17">
        <v>0.761118752865658</v>
      </c>
      <c r="U74" s="17">
        <v>6.5107748739110498</v>
      </c>
      <c r="V74">
        <v>6523</v>
      </c>
      <c r="W74" s="17">
        <v>34.355357964126938</v>
      </c>
      <c r="X74" s="17">
        <v>64.142265828606469</v>
      </c>
      <c r="Y74" s="17">
        <v>1.5023762072665952</v>
      </c>
      <c r="Z74" s="17">
        <v>57.084099063621252</v>
      </c>
      <c r="AA74">
        <v>6</v>
      </c>
    </row>
    <row r="75" spans="1:27">
      <c r="A75" t="s">
        <v>67</v>
      </c>
      <c r="B75">
        <v>325636</v>
      </c>
      <c r="C75" s="17">
        <v>51.024149664042064</v>
      </c>
      <c r="D75" s="17">
        <v>45.139050964881037</v>
      </c>
      <c r="E75" s="17">
        <v>3.8367993710769079</v>
      </c>
      <c r="F75">
        <v>325381</v>
      </c>
      <c r="G75" s="17">
        <v>16.261244510281792</v>
      </c>
      <c r="H75" s="17">
        <v>9.8416932764973986</v>
      </c>
      <c r="I75" s="17">
        <v>27.850734984525833</v>
      </c>
      <c r="J75" s="17">
        <v>24.408309028492752</v>
      </c>
      <c r="K75" s="17">
        <v>5.0740516502192818</v>
      </c>
      <c r="L75" s="17">
        <v>5.7590947228018843</v>
      </c>
      <c r="M75" s="17">
        <v>10.804871827181058</v>
      </c>
      <c r="N75" s="79">
        <v>431727</v>
      </c>
      <c r="O75" s="17">
        <v>15.758569651654867</v>
      </c>
      <c r="P75" s="17">
        <v>10.853386515089397</v>
      </c>
      <c r="Q75" s="17">
        <v>25.590477315525785</v>
      </c>
      <c r="R75" s="17">
        <v>22.862827666557802</v>
      </c>
      <c r="S75" s="17">
        <v>6.1763568180817972</v>
      </c>
      <c r="T75" s="17">
        <v>6.2400544788720644</v>
      </c>
      <c r="U75" s="17">
        <v>12.518327554218292</v>
      </c>
      <c r="V75">
        <v>198205</v>
      </c>
      <c r="W75" s="17">
        <v>42.954012260033799</v>
      </c>
      <c r="X75" s="17">
        <v>54.360888978582778</v>
      </c>
      <c r="Y75" s="17">
        <v>2.6850987613834159</v>
      </c>
      <c r="Z75" s="17">
        <v>50.017538502691337</v>
      </c>
      <c r="AA75">
        <v>59</v>
      </c>
    </row>
    <row r="76" spans="1:27">
      <c r="A76" t="s">
        <v>68</v>
      </c>
      <c r="B76">
        <v>16134</v>
      </c>
      <c r="C76" s="17">
        <v>15.389859923143673</v>
      </c>
      <c r="D76" s="17">
        <v>81.752820131399531</v>
      </c>
      <c r="E76" s="17">
        <v>2.857319945456799</v>
      </c>
      <c r="F76">
        <v>16117</v>
      </c>
      <c r="G76" s="17">
        <v>0.85003412545759138</v>
      </c>
      <c r="H76" s="17">
        <v>0.50257492089098466</v>
      </c>
      <c r="I76" s="17">
        <v>48.842836756220144</v>
      </c>
      <c r="J76" s="17">
        <v>43.078736737606256</v>
      </c>
      <c r="K76" s="17">
        <v>0.58323509337966117</v>
      </c>
      <c r="L76" s="17">
        <v>1.5883849351616308</v>
      </c>
      <c r="M76" s="17">
        <v>4.5541974312837379</v>
      </c>
      <c r="N76" s="79">
        <v>20419</v>
      </c>
      <c r="O76" s="17">
        <v>1.0088642930603848</v>
      </c>
      <c r="P76" s="17">
        <v>0.75909691953572656</v>
      </c>
      <c r="Q76" s="17">
        <v>47.431313972280719</v>
      </c>
      <c r="R76" s="17">
        <v>41.740535775503204</v>
      </c>
      <c r="S76" s="17">
        <v>1.0627356873500171</v>
      </c>
      <c r="T76" s="17">
        <v>2.1940349674322936</v>
      </c>
      <c r="U76" s="17">
        <v>5.8034183848376513</v>
      </c>
      <c r="V76">
        <v>9648</v>
      </c>
      <c r="W76" s="17">
        <v>17.630597014925371</v>
      </c>
      <c r="X76" s="17">
        <v>79.684908789386398</v>
      </c>
      <c r="Y76" s="17">
        <v>2.6844941956882256</v>
      </c>
      <c r="Z76" s="17">
        <v>50.057071702812081</v>
      </c>
      <c r="AA76">
        <v>58</v>
      </c>
    </row>
    <row r="77" spans="1:27">
      <c r="A77" t="s">
        <v>69</v>
      </c>
      <c r="B77">
        <v>70220</v>
      </c>
      <c r="C77" s="17">
        <v>23.041868413557388</v>
      </c>
      <c r="D77" s="17">
        <v>73.672742808316713</v>
      </c>
      <c r="E77" s="17">
        <v>3.2853887781258901</v>
      </c>
      <c r="F77">
        <v>70119</v>
      </c>
      <c r="G77" s="17">
        <v>3.6808853520443816</v>
      </c>
      <c r="H77" s="17">
        <v>2.0764700009983028</v>
      </c>
      <c r="I77" s="17">
        <v>42.79581853705843</v>
      </c>
      <c r="J77" s="17">
        <v>37.066986123589899</v>
      </c>
      <c r="K77" s="17">
        <v>0.70594275446027466</v>
      </c>
      <c r="L77" s="17">
        <v>5.1726350917725581</v>
      </c>
      <c r="M77" s="17">
        <v>8.5012621400761557</v>
      </c>
      <c r="N77" s="79">
        <v>90806</v>
      </c>
      <c r="O77" s="17">
        <v>3.9523820011893487</v>
      </c>
      <c r="P77" s="17">
        <v>2.6198709336387465</v>
      </c>
      <c r="Q77" s="17">
        <v>40.377287844415562</v>
      </c>
      <c r="R77" s="17">
        <v>35.376516970244261</v>
      </c>
      <c r="S77" s="17">
        <v>0.93496024491773677</v>
      </c>
      <c r="T77" s="17">
        <v>6.3321806929057551</v>
      </c>
      <c r="U77" s="17">
        <v>10.406801312688589</v>
      </c>
      <c r="V77">
        <v>43841</v>
      </c>
      <c r="W77" s="17">
        <v>19.157865924591135</v>
      </c>
      <c r="X77" s="17">
        <v>78.282885883077483</v>
      </c>
      <c r="Y77" s="17">
        <v>2.5592481923313795</v>
      </c>
      <c r="Z77" s="17">
        <v>55.582884310618063</v>
      </c>
      <c r="AA77">
        <v>10</v>
      </c>
    </row>
    <row r="78" spans="1:27">
      <c r="A78" t="s">
        <v>70</v>
      </c>
      <c r="B78">
        <v>3580</v>
      </c>
      <c r="C78" s="17">
        <v>75.44692737430168</v>
      </c>
      <c r="D78" s="17">
        <v>23.547486033519551</v>
      </c>
      <c r="E78" s="17">
        <v>1.005586592178771</v>
      </c>
      <c r="F78">
        <v>3573</v>
      </c>
      <c r="G78" s="17">
        <v>44.1925552756787</v>
      </c>
      <c r="H78" s="17">
        <v>27.371956339210747</v>
      </c>
      <c r="I78" s="17">
        <v>13.09823677581864</v>
      </c>
      <c r="J78" s="17">
        <v>12.874335292471311</v>
      </c>
      <c r="K78" s="17">
        <v>5.5975370836831795E-2</v>
      </c>
      <c r="L78" s="17">
        <v>0.19591379792891125</v>
      </c>
      <c r="M78" s="17">
        <v>2.211027148054856</v>
      </c>
      <c r="N78" s="79">
        <v>5409</v>
      </c>
      <c r="O78" s="17">
        <v>41.541874653355521</v>
      </c>
      <c r="P78" s="17">
        <v>32.519874283601411</v>
      </c>
      <c r="Q78" s="17">
        <v>11.554816047328528</v>
      </c>
      <c r="R78" s="17">
        <v>11.185061933814014</v>
      </c>
      <c r="S78" s="17">
        <v>0.11092623405435387</v>
      </c>
      <c r="T78" s="17">
        <v>0.20336476243298204</v>
      </c>
      <c r="U78" s="17">
        <v>2.8840820854131999</v>
      </c>
      <c r="V78">
        <v>2398</v>
      </c>
      <c r="W78" s="17">
        <v>77.939949958298584</v>
      </c>
      <c r="X78" s="17">
        <v>20.767306088407008</v>
      </c>
      <c r="Y78" s="17">
        <v>1.2927439532944121</v>
      </c>
      <c r="Z78" s="17">
        <v>45.058248778654644</v>
      </c>
      <c r="AA78">
        <v>110</v>
      </c>
    </row>
    <row r="79" spans="1:27">
      <c r="A79" t="s">
        <v>71</v>
      </c>
      <c r="B79">
        <v>11324</v>
      </c>
      <c r="C79" s="17">
        <v>13.025432709290003</v>
      </c>
      <c r="D79" s="17">
        <v>84.643235605793009</v>
      </c>
      <c r="E79" s="17">
        <v>2.3313316849169907</v>
      </c>
      <c r="F79">
        <v>11248</v>
      </c>
      <c r="G79" s="17">
        <v>2.2403982930298718</v>
      </c>
      <c r="H79" s="17">
        <v>1.2002133712660028</v>
      </c>
      <c r="I79" s="17">
        <v>49.422119487908958</v>
      </c>
      <c r="J79" s="17">
        <v>42.807610241820768</v>
      </c>
      <c r="K79" s="17">
        <v>0.26671408250355616</v>
      </c>
      <c r="L79" s="17">
        <v>0.27560455192034139</v>
      </c>
      <c r="M79" s="17">
        <v>3.7873399715504976</v>
      </c>
      <c r="N79" s="79">
        <v>14496</v>
      </c>
      <c r="O79" s="17">
        <v>2.5869205298013247</v>
      </c>
      <c r="P79" s="17">
        <v>1.5866445916114791</v>
      </c>
      <c r="Q79" s="17">
        <v>48.344370860927157</v>
      </c>
      <c r="R79" s="17">
        <v>42.108167770419428</v>
      </c>
      <c r="S79" s="17">
        <v>0.42770419426048567</v>
      </c>
      <c r="T79" s="17">
        <v>0.31043046357615894</v>
      </c>
      <c r="U79" s="17">
        <v>4.6357615894039732</v>
      </c>
      <c r="V79">
        <v>6813</v>
      </c>
      <c r="W79" s="17">
        <v>21.047996477322766</v>
      </c>
      <c r="X79" s="17">
        <v>75.253192426243942</v>
      </c>
      <c r="Y79" s="17">
        <v>3.6988110964332894</v>
      </c>
      <c r="Z79" s="17">
        <v>48.807221147646679</v>
      </c>
      <c r="AA79">
        <v>72</v>
      </c>
    </row>
    <row r="80" spans="1:27">
      <c r="A80" t="s">
        <v>72</v>
      </c>
      <c r="B80">
        <v>16401</v>
      </c>
      <c r="C80" s="17">
        <v>24.913115053960126</v>
      </c>
      <c r="D80" s="17">
        <v>72.77605024083897</v>
      </c>
      <c r="E80" s="17">
        <v>2.3108347052009024</v>
      </c>
      <c r="F80">
        <v>16398</v>
      </c>
      <c r="G80" s="17">
        <v>8.2571045249420667</v>
      </c>
      <c r="H80" s="17">
        <v>5.9519453591901454</v>
      </c>
      <c r="I80" s="17">
        <v>41.352603976094649</v>
      </c>
      <c r="J80" s="17">
        <v>37.69971947798512</v>
      </c>
      <c r="K80" s="17">
        <v>0.55494572508842543</v>
      </c>
      <c r="L80" s="17">
        <v>1.0611050128064399</v>
      </c>
      <c r="M80" s="17">
        <v>5.1225759238931579</v>
      </c>
      <c r="N80" s="79">
        <v>20254</v>
      </c>
      <c r="O80" s="17">
        <v>8.462525920805767</v>
      </c>
      <c r="P80" s="17">
        <v>6.9270267601461448</v>
      </c>
      <c r="Q80" s="17">
        <v>40.125407326947766</v>
      </c>
      <c r="R80" s="17">
        <v>36.851979855830947</v>
      </c>
      <c r="S80" s="17">
        <v>0.60728744939271251</v>
      </c>
      <c r="T80" s="17">
        <v>1.1800138244297422</v>
      </c>
      <c r="U80" s="17">
        <v>5.8457588624469237</v>
      </c>
      <c r="V80">
        <v>10242</v>
      </c>
      <c r="W80" s="17">
        <v>29.379027533684827</v>
      </c>
      <c r="X80" s="17">
        <v>68.209334114430774</v>
      </c>
      <c r="Y80" s="17">
        <v>2.4116383518843976</v>
      </c>
      <c r="Z80" s="17">
        <v>52.590500641848529</v>
      </c>
      <c r="AA80">
        <v>35</v>
      </c>
    </row>
    <row r="81" spans="1:27">
      <c r="A81" t="s">
        <v>73</v>
      </c>
      <c r="B81">
        <v>10080</v>
      </c>
      <c r="C81" s="17">
        <v>25.644841269841269</v>
      </c>
      <c r="D81" s="17">
        <v>72.281746031746025</v>
      </c>
      <c r="E81" s="17">
        <v>2.0734126984126982</v>
      </c>
      <c r="F81">
        <v>10033</v>
      </c>
      <c r="G81" s="17">
        <v>8.8308581680454488</v>
      </c>
      <c r="H81" s="17">
        <v>4.8340476427788301</v>
      </c>
      <c r="I81" s="17">
        <v>43.107744443336991</v>
      </c>
      <c r="J81" s="17">
        <v>39.031197049735873</v>
      </c>
      <c r="K81" s="17">
        <v>0.37875012458885676</v>
      </c>
      <c r="L81" s="17">
        <v>0.46845410146516492</v>
      </c>
      <c r="M81" s="17">
        <v>3.348948470048839</v>
      </c>
      <c r="N81" s="79">
        <v>12874</v>
      </c>
      <c r="O81" s="17">
        <v>9.4453938169954945</v>
      </c>
      <c r="P81" s="17">
        <v>6.2762156283983224</v>
      </c>
      <c r="Q81" s="17">
        <v>41.812956346123968</v>
      </c>
      <c r="R81" s="17">
        <v>37.331054839210815</v>
      </c>
      <c r="S81" s="17">
        <v>0.51266117756718965</v>
      </c>
      <c r="T81" s="17">
        <v>0.55149914556470403</v>
      </c>
      <c r="U81" s="17">
        <v>4.0702190461395062</v>
      </c>
      <c r="V81">
        <v>6782</v>
      </c>
      <c r="W81" s="17">
        <v>29.003243880861103</v>
      </c>
      <c r="X81" s="17">
        <v>68.372161604246543</v>
      </c>
      <c r="Y81" s="17">
        <v>2.6245945148923622</v>
      </c>
      <c r="Z81" s="17">
        <v>54.941672067401171</v>
      </c>
      <c r="AA81">
        <v>16</v>
      </c>
    </row>
    <row r="82" spans="1:27">
      <c r="A82" t="s">
        <v>74</v>
      </c>
      <c r="B82">
        <v>4206</v>
      </c>
      <c r="C82" s="17">
        <v>17.665240133143129</v>
      </c>
      <c r="D82" s="17">
        <v>80.12363290537327</v>
      </c>
      <c r="E82" s="17">
        <v>2.2111269614835951</v>
      </c>
      <c r="F82">
        <v>4155</v>
      </c>
      <c r="G82" s="17">
        <v>5.9205776173285196</v>
      </c>
      <c r="H82" s="17">
        <v>3.2731648616125151</v>
      </c>
      <c r="I82" s="17">
        <v>44.957882069795431</v>
      </c>
      <c r="J82" s="17">
        <v>42.406738868832733</v>
      </c>
      <c r="K82" s="17">
        <v>0.28880866425992779</v>
      </c>
      <c r="L82" s="17">
        <v>0.48134777376654636</v>
      </c>
      <c r="M82" s="17">
        <v>2.6714801444043323</v>
      </c>
      <c r="N82" s="79">
        <v>5562</v>
      </c>
      <c r="O82" s="17">
        <v>6.0949298813376487</v>
      </c>
      <c r="P82" s="17">
        <v>4.404890327220425</v>
      </c>
      <c r="Q82" s="17">
        <v>44.498381877022652</v>
      </c>
      <c r="R82" s="17">
        <v>40.632865875584322</v>
      </c>
      <c r="S82" s="17">
        <v>0.30564545127651926</v>
      </c>
      <c r="T82" s="17">
        <v>0.57533261416756565</v>
      </c>
      <c r="U82" s="17">
        <v>3.4879539733908662</v>
      </c>
      <c r="V82">
        <v>2481</v>
      </c>
      <c r="W82" s="17">
        <v>25.796049979846835</v>
      </c>
      <c r="X82" s="17">
        <v>71.463119709794441</v>
      </c>
      <c r="Y82" s="17">
        <v>2.7408303103587262</v>
      </c>
      <c r="Z82" s="17">
        <v>48.202836603846897</v>
      </c>
      <c r="AA82">
        <v>80</v>
      </c>
    </row>
    <row r="83" spans="1:27">
      <c r="A83" t="s">
        <v>75</v>
      </c>
      <c r="B83">
        <v>98286</v>
      </c>
      <c r="C83" s="17">
        <v>50.929939157153612</v>
      </c>
      <c r="D83" s="17">
        <v>46.521376391347701</v>
      </c>
      <c r="E83" s="17">
        <v>2.5486844514986875</v>
      </c>
      <c r="F83">
        <v>98300</v>
      </c>
      <c r="G83" s="17">
        <v>24.302136317395728</v>
      </c>
      <c r="H83" s="17">
        <v>14.66734486266531</v>
      </c>
      <c r="I83" s="17">
        <v>25.55849440488301</v>
      </c>
      <c r="J83" s="17">
        <v>22.367243133265514</v>
      </c>
      <c r="K83" s="17">
        <v>1.1759918616480163</v>
      </c>
      <c r="L83" s="17">
        <v>1.9084435401831128</v>
      </c>
      <c r="M83" s="17">
        <v>10.020345879959308</v>
      </c>
      <c r="N83" s="79">
        <v>125987</v>
      </c>
      <c r="O83" s="17">
        <v>23.424639050060719</v>
      </c>
      <c r="P83" s="17">
        <v>15.999269765928231</v>
      </c>
      <c r="Q83" s="17">
        <v>24.168366577504028</v>
      </c>
      <c r="R83" s="17">
        <v>21.500631017485929</v>
      </c>
      <c r="S83" s="17">
        <v>1.4588806781652075</v>
      </c>
      <c r="T83" s="17">
        <v>2.1518093136593457</v>
      </c>
      <c r="U83" s="17">
        <v>11.296403597196536</v>
      </c>
      <c r="V83">
        <v>63014</v>
      </c>
      <c r="W83" s="17">
        <v>49.279525184879553</v>
      </c>
      <c r="X83" s="17">
        <v>48.617767480242485</v>
      </c>
      <c r="Y83" s="17">
        <v>2.1027073348779637</v>
      </c>
      <c r="Z83" s="17">
        <v>52.449164745345136</v>
      </c>
      <c r="AA83">
        <v>38</v>
      </c>
    </row>
    <row r="84" spans="1:27">
      <c r="A84" t="s">
        <v>76</v>
      </c>
      <c r="B84">
        <v>59744</v>
      </c>
      <c r="C84" s="17">
        <v>37.74939742903053</v>
      </c>
      <c r="D84" s="17">
        <v>59.30302624531334</v>
      </c>
      <c r="E84" s="17">
        <v>2.9475763256561329</v>
      </c>
      <c r="F84">
        <v>59426</v>
      </c>
      <c r="G84" s="17">
        <v>17.297142664826843</v>
      </c>
      <c r="H84" s="17">
        <v>9.8391276545619757</v>
      </c>
      <c r="I84" s="17">
        <v>33.845454851411837</v>
      </c>
      <c r="J84" s="17">
        <v>30.521993740113757</v>
      </c>
      <c r="K84" s="17">
        <v>1.4269848214586207</v>
      </c>
      <c r="L84" s="17">
        <v>1.6339649311749065</v>
      </c>
      <c r="M84" s="17">
        <v>5.4353313364520579</v>
      </c>
      <c r="N84" s="79">
        <v>79218</v>
      </c>
      <c r="O84" s="17">
        <v>17.369789694261407</v>
      </c>
      <c r="P84" s="17">
        <v>11.448155722184353</v>
      </c>
      <c r="Q84" s="17">
        <v>31.962432780428689</v>
      </c>
      <c r="R84" s="17">
        <v>28.828044131384285</v>
      </c>
      <c r="S84" s="17">
        <v>1.6056956752253275</v>
      </c>
      <c r="T84" s="17">
        <v>1.8594258880557448</v>
      </c>
      <c r="U84" s="17">
        <v>6.9264561084601981</v>
      </c>
      <c r="V84">
        <v>37347</v>
      </c>
      <c r="W84" s="17">
        <v>38.383270409939222</v>
      </c>
      <c r="X84" s="17">
        <v>59.356842584411062</v>
      </c>
      <c r="Y84" s="17">
        <v>2.2598870056497176</v>
      </c>
      <c r="Z84" s="17">
        <v>49.927809416860512</v>
      </c>
      <c r="AA84">
        <v>61</v>
      </c>
    </row>
    <row r="85" spans="1:27">
      <c r="A85" t="s">
        <v>77</v>
      </c>
      <c r="B85">
        <v>3665</v>
      </c>
      <c r="C85" s="17">
        <v>24.311050477489768</v>
      </c>
      <c r="D85" s="17">
        <v>74.106412005457017</v>
      </c>
      <c r="E85" s="17">
        <v>1.5825375170532059</v>
      </c>
      <c r="F85">
        <v>3629</v>
      </c>
      <c r="G85" s="17">
        <v>12.896114632130063</v>
      </c>
      <c r="H85" s="17">
        <v>6.5031689170570406</v>
      </c>
      <c r="I85" s="17">
        <v>41.38881234499862</v>
      </c>
      <c r="J85" s="17">
        <v>37.227886470101957</v>
      </c>
      <c r="K85" s="17">
        <v>0.2204464039680353</v>
      </c>
      <c r="L85" s="17">
        <v>0.46844860843207498</v>
      </c>
      <c r="M85" s="17">
        <v>1.2951226233122071</v>
      </c>
      <c r="N85" s="79">
        <v>4963</v>
      </c>
      <c r="O85" s="17">
        <v>15.031231110215595</v>
      </c>
      <c r="P85" s="17">
        <v>9.3693330646786208</v>
      </c>
      <c r="Q85" s="17">
        <v>38.283296393310493</v>
      </c>
      <c r="R85" s="17">
        <v>34.596010477533753</v>
      </c>
      <c r="S85" s="17">
        <v>0.26193834374370339</v>
      </c>
      <c r="T85" s="17">
        <v>0.70521861777150918</v>
      </c>
      <c r="U85" s="17">
        <v>1.7529719927463228</v>
      </c>
      <c r="V85">
        <v>2321</v>
      </c>
      <c r="W85" s="17">
        <v>30.719517449375267</v>
      </c>
      <c r="X85" s="17">
        <v>66.69538991813873</v>
      </c>
      <c r="Y85" s="17">
        <v>2.5850926324859977</v>
      </c>
      <c r="Z85" s="17">
        <v>49.425042589437815</v>
      </c>
      <c r="AA85">
        <v>65</v>
      </c>
    </row>
    <row r="86" spans="1:27">
      <c r="A86" t="s">
        <v>78</v>
      </c>
      <c r="B86">
        <v>27109</v>
      </c>
      <c r="C86" s="17">
        <v>16.566453945184257</v>
      </c>
      <c r="D86" s="17">
        <v>80.357076985502971</v>
      </c>
      <c r="E86" s="17">
        <v>3.0764690693127745</v>
      </c>
      <c r="F86">
        <v>27116</v>
      </c>
      <c r="G86" s="17">
        <v>3.1309927717952499</v>
      </c>
      <c r="H86" s="17">
        <v>1.84024192358755</v>
      </c>
      <c r="I86" s="17">
        <v>46.256822540197668</v>
      </c>
      <c r="J86" s="17">
        <v>40.909426169051486</v>
      </c>
      <c r="K86" s="17">
        <v>0.64537542410385018</v>
      </c>
      <c r="L86" s="17">
        <v>1.8033633279244725</v>
      </c>
      <c r="M86" s="17">
        <v>5.4137778433397257</v>
      </c>
      <c r="N86" s="79">
        <v>33747</v>
      </c>
      <c r="O86" s="17">
        <v>3.2891812605564938</v>
      </c>
      <c r="P86" s="17">
        <v>2.37947076777195</v>
      </c>
      <c r="Q86" s="17">
        <v>44.744718049011759</v>
      </c>
      <c r="R86" s="17">
        <v>39.760571310042373</v>
      </c>
      <c r="S86" s="17">
        <v>0.85340919192817144</v>
      </c>
      <c r="T86" s="17">
        <v>2.0890745844075029</v>
      </c>
      <c r="U86" s="17">
        <v>6.8835748362817428</v>
      </c>
      <c r="V86">
        <v>15990</v>
      </c>
      <c r="W86" s="17">
        <v>18.355222013758599</v>
      </c>
      <c r="X86" s="17">
        <v>78.54909318323952</v>
      </c>
      <c r="Y86" s="17">
        <v>3.095684803001876</v>
      </c>
      <c r="Z86" s="17">
        <v>52.659311707558047</v>
      </c>
      <c r="AA86">
        <v>33</v>
      </c>
    </row>
    <row r="87" spans="1:27">
      <c r="A87" t="s">
        <v>79</v>
      </c>
      <c r="B87">
        <v>6023</v>
      </c>
      <c r="C87" s="17">
        <v>25.635065581935912</v>
      </c>
      <c r="D87" s="17">
        <v>72.389174829819027</v>
      </c>
      <c r="E87" s="17">
        <v>1.9757595882450605</v>
      </c>
      <c r="F87">
        <v>5994</v>
      </c>
      <c r="G87" s="17">
        <v>11.311311311311311</v>
      </c>
      <c r="H87" s="17">
        <v>6.8568568568568562</v>
      </c>
      <c r="I87" s="17">
        <v>41.27460794127461</v>
      </c>
      <c r="J87" s="17">
        <v>37.537537537537538</v>
      </c>
      <c r="K87" s="17">
        <v>0.20020020020020018</v>
      </c>
      <c r="L87" s="17">
        <v>0.63396730063396733</v>
      </c>
      <c r="M87" s="17">
        <v>2.1855188521855187</v>
      </c>
      <c r="N87" s="79">
        <v>7675</v>
      </c>
      <c r="O87" s="17">
        <v>11.400651465798045</v>
      </c>
      <c r="P87" s="17">
        <v>8.1433224755700326</v>
      </c>
      <c r="Q87" s="17">
        <v>39.674267100977204</v>
      </c>
      <c r="R87" s="17">
        <v>36.716612377850161</v>
      </c>
      <c r="S87" s="17">
        <v>0.20846905537459282</v>
      </c>
      <c r="T87" s="17">
        <v>0.72964169381107491</v>
      </c>
      <c r="U87" s="17">
        <v>3.1270358306188926</v>
      </c>
      <c r="V87">
        <v>3842</v>
      </c>
      <c r="W87" s="17">
        <v>31.103591879229569</v>
      </c>
      <c r="X87" s="17">
        <v>66.527850078084327</v>
      </c>
      <c r="Y87" s="17">
        <v>2.368558042686101</v>
      </c>
      <c r="Z87" s="17">
        <v>51.308760683760681</v>
      </c>
      <c r="AA87">
        <v>45</v>
      </c>
    </row>
    <row r="88" spans="1:27">
      <c r="A88" t="s">
        <v>80</v>
      </c>
      <c r="B88">
        <v>5091</v>
      </c>
      <c r="C88" s="17">
        <v>17.69789825181693</v>
      </c>
      <c r="D88" s="17">
        <v>80.61284619917501</v>
      </c>
      <c r="E88" s="17">
        <v>1.6892555490080534</v>
      </c>
      <c r="F88">
        <v>5028</v>
      </c>
      <c r="G88" s="17">
        <v>7.6770087509944309</v>
      </c>
      <c r="H88" s="17">
        <v>4.5544948289578366</v>
      </c>
      <c r="I88" s="17">
        <v>45.525059665871119</v>
      </c>
      <c r="J88" s="17">
        <v>39.43914081145585</v>
      </c>
      <c r="K88" s="17">
        <v>9.9443118536197306E-2</v>
      </c>
      <c r="L88" s="17">
        <v>1.431980906921241</v>
      </c>
      <c r="M88" s="17">
        <v>1.2728719172633254</v>
      </c>
      <c r="N88" s="79">
        <v>6792</v>
      </c>
      <c r="O88" s="17">
        <v>9.1283863368669014</v>
      </c>
      <c r="P88" s="17">
        <v>6.2426383981154299</v>
      </c>
      <c r="Q88" s="17">
        <v>42.962308598351001</v>
      </c>
      <c r="R88" s="17">
        <v>37.661955241460547</v>
      </c>
      <c r="S88" s="17">
        <v>0.16195524146054183</v>
      </c>
      <c r="T88" s="17">
        <v>1.9876325088339222</v>
      </c>
      <c r="U88" s="17">
        <v>1.8551236749116609</v>
      </c>
      <c r="V88">
        <v>2988</v>
      </c>
      <c r="W88" s="17">
        <v>27.041499330655956</v>
      </c>
      <c r="X88" s="17">
        <v>70.74966532797859</v>
      </c>
      <c r="Y88" s="17">
        <v>2.2088353413654618</v>
      </c>
      <c r="Z88" s="17">
        <v>43.354614045269876</v>
      </c>
      <c r="AA88">
        <v>129</v>
      </c>
    </row>
    <row r="89" spans="1:27">
      <c r="A89" t="s">
        <v>81</v>
      </c>
      <c r="B89">
        <v>6954</v>
      </c>
      <c r="C89" s="17">
        <v>54.946793212539546</v>
      </c>
      <c r="D89" s="17">
        <v>44.046591889559963</v>
      </c>
      <c r="E89" s="17">
        <v>1.006614897900489</v>
      </c>
      <c r="F89">
        <v>6880</v>
      </c>
      <c r="G89" s="17">
        <v>33.066860465116278</v>
      </c>
      <c r="H89" s="17">
        <v>16.802325581395351</v>
      </c>
      <c r="I89" s="17">
        <v>24.520348837209301</v>
      </c>
      <c r="J89" s="17">
        <v>21.526162790697676</v>
      </c>
      <c r="K89" s="17">
        <v>0.10174418604651163</v>
      </c>
      <c r="L89" s="17">
        <v>0.1744186046511628</v>
      </c>
      <c r="M89" s="17">
        <v>3.8081395348837206</v>
      </c>
      <c r="N89" s="79">
        <v>9255</v>
      </c>
      <c r="O89" s="17">
        <v>32.576985413290117</v>
      </c>
      <c r="P89" s="17">
        <v>20.659103187466236</v>
      </c>
      <c r="Q89" s="17">
        <v>22.042139384116695</v>
      </c>
      <c r="R89" s="17">
        <v>19.535386277687735</v>
      </c>
      <c r="S89" s="17">
        <v>0.1728795245813074</v>
      </c>
      <c r="T89" s="17">
        <v>0.22690437601296598</v>
      </c>
      <c r="U89" s="17">
        <v>4.786601836844949</v>
      </c>
      <c r="V89">
        <v>4507</v>
      </c>
      <c r="W89" s="17">
        <v>53.849567339693806</v>
      </c>
      <c r="X89" s="17">
        <v>44.974484135788771</v>
      </c>
      <c r="Y89" s="17">
        <v>1.1759485245174173</v>
      </c>
      <c r="Z89" s="17">
        <v>48.399914089347078</v>
      </c>
      <c r="AA89">
        <v>78</v>
      </c>
    </row>
    <row r="90" spans="1:27">
      <c r="A90" t="s">
        <v>82</v>
      </c>
      <c r="B90">
        <v>3052</v>
      </c>
      <c r="C90" s="17">
        <v>36.795543905635647</v>
      </c>
      <c r="D90" s="17">
        <v>62.090432503276539</v>
      </c>
      <c r="E90" s="17">
        <v>1.1140235910878113</v>
      </c>
      <c r="F90">
        <v>3002</v>
      </c>
      <c r="G90" s="17">
        <v>21.285809460359761</v>
      </c>
      <c r="H90" s="17">
        <v>11.558960692871418</v>
      </c>
      <c r="I90" s="17">
        <v>33.74417055296469</v>
      </c>
      <c r="J90" s="17">
        <v>29.980013324450365</v>
      </c>
      <c r="K90" s="17">
        <v>6.6622251832111928E-2</v>
      </c>
      <c r="L90" s="17">
        <v>6.6622251832111928E-2</v>
      </c>
      <c r="M90" s="17">
        <v>3.2978014656895405</v>
      </c>
      <c r="N90" s="79">
        <v>4260</v>
      </c>
      <c r="O90" s="17">
        <v>22.323943661971832</v>
      </c>
      <c r="P90" s="17">
        <v>14.577464788732394</v>
      </c>
      <c r="Q90" s="17">
        <v>30.281690140845068</v>
      </c>
      <c r="R90" s="17">
        <v>27.74647887323944</v>
      </c>
      <c r="S90" s="17">
        <v>0.18779342723004694</v>
      </c>
      <c r="T90" s="17">
        <v>9.3896713615023469E-2</v>
      </c>
      <c r="U90" s="17">
        <v>4.788732394366197</v>
      </c>
      <c r="V90">
        <v>1910</v>
      </c>
      <c r="W90" s="17">
        <v>39.947643979057588</v>
      </c>
      <c r="X90" s="17">
        <v>58.481675392670155</v>
      </c>
      <c r="Y90" s="17">
        <v>1.5706806282722512</v>
      </c>
      <c r="Z90" s="17">
        <v>43.105393816294288</v>
      </c>
      <c r="AA90">
        <v>131</v>
      </c>
    </row>
    <row r="91" spans="1:27">
      <c r="A91" t="s">
        <v>83</v>
      </c>
      <c r="B91">
        <v>3682</v>
      </c>
      <c r="C91" s="17">
        <v>30.852797392721349</v>
      </c>
      <c r="D91" s="17">
        <v>68.413905486148835</v>
      </c>
      <c r="E91" s="17">
        <v>0.73329712112982082</v>
      </c>
      <c r="F91">
        <v>3650</v>
      </c>
      <c r="G91" s="17">
        <v>17.643835616438356</v>
      </c>
      <c r="H91" s="17">
        <v>9.1232876712328768</v>
      </c>
      <c r="I91" s="17">
        <v>38.054794520547944</v>
      </c>
      <c r="J91" s="17">
        <v>33.890410958904113</v>
      </c>
      <c r="K91" s="17">
        <v>0.24657534246575341</v>
      </c>
      <c r="L91" s="17">
        <v>0</v>
      </c>
      <c r="M91" s="17">
        <v>1.0410958904109588</v>
      </c>
      <c r="N91" s="79">
        <v>4707</v>
      </c>
      <c r="O91" s="17">
        <v>18.568090078606332</v>
      </c>
      <c r="P91" s="17">
        <v>12.109623964308478</v>
      </c>
      <c r="Q91" s="17">
        <v>35.479073719991497</v>
      </c>
      <c r="R91" s="17">
        <v>31.97365625663905</v>
      </c>
      <c r="S91" s="17">
        <v>0.25493945188017847</v>
      </c>
      <c r="T91" s="17">
        <v>0.10622477161674101</v>
      </c>
      <c r="U91" s="17">
        <v>1.5083917569577225</v>
      </c>
      <c r="V91">
        <v>2292</v>
      </c>
      <c r="W91" s="17">
        <v>33.202443280977313</v>
      </c>
      <c r="X91" s="17">
        <v>64.877835951134372</v>
      </c>
      <c r="Y91" s="17">
        <v>1.9197207678883073</v>
      </c>
      <c r="Z91" s="17">
        <v>48.81789137380192</v>
      </c>
      <c r="AA91">
        <v>71</v>
      </c>
    </row>
    <row r="92" spans="1:27">
      <c r="A92" t="s">
        <v>84</v>
      </c>
      <c r="B92">
        <v>12526</v>
      </c>
      <c r="C92" s="17">
        <v>31.62222577039757</v>
      </c>
      <c r="D92" s="17">
        <v>66.302091649369316</v>
      </c>
      <c r="E92" s="17">
        <v>2.0756825802331154</v>
      </c>
      <c r="F92">
        <v>12449</v>
      </c>
      <c r="G92" s="17">
        <v>14.965057434332074</v>
      </c>
      <c r="H92" s="17">
        <v>9.4144107960478749</v>
      </c>
      <c r="I92" s="17">
        <v>39.248132380110853</v>
      </c>
      <c r="J92" s="17">
        <v>34.57305807695397</v>
      </c>
      <c r="K92" s="17">
        <v>0.36147481725439795</v>
      </c>
      <c r="L92" s="17">
        <v>0.36147481725439795</v>
      </c>
      <c r="M92" s="17">
        <v>1.0763916780464293</v>
      </c>
      <c r="N92" s="79">
        <v>15407</v>
      </c>
      <c r="O92" s="17">
        <v>14.941260466021939</v>
      </c>
      <c r="P92" s="17">
        <v>10.793795028233919</v>
      </c>
      <c r="Q92" s="17">
        <v>38.054131239047187</v>
      </c>
      <c r="R92" s="17">
        <v>33.718439670279743</v>
      </c>
      <c r="S92" s="17">
        <v>0.42188615564353865</v>
      </c>
      <c r="T92" s="17">
        <v>0.44135782436554816</v>
      </c>
      <c r="U92" s="17">
        <v>1.6291296164081264</v>
      </c>
      <c r="V92">
        <v>8067</v>
      </c>
      <c r="W92" s="17">
        <v>38.440560307425315</v>
      </c>
      <c r="X92" s="17">
        <v>59.861162761869345</v>
      </c>
      <c r="Y92" s="17">
        <v>1.6982769307053427</v>
      </c>
      <c r="Z92" s="17">
        <v>53.523089171974526</v>
      </c>
      <c r="AA92">
        <v>26</v>
      </c>
    </row>
    <row r="93" spans="1:27">
      <c r="A93" t="s">
        <v>85</v>
      </c>
      <c r="B93">
        <v>7586</v>
      </c>
      <c r="C93" s="17">
        <v>29.923543369364619</v>
      </c>
      <c r="D93" s="17">
        <v>68.415502240970198</v>
      </c>
      <c r="E93" s="17">
        <v>1.6609543896651726</v>
      </c>
      <c r="F93">
        <v>7545</v>
      </c>
      <c r="G93" s="17">
        <v>14.088800530152417</v>
      </c>
      <c r="H93" s="17">
        <v>8.4824387011265738</v>
      </c>
      <c r="I93" s="17">
        <v>38.316766070245194</v>
      </c>
      <c r="J93" s="17">
        <v>33.426110006626907</v>
      </c>
      <c r="K93" s="17">
        <v>0.25182239893969516</v>
      </c>
      <c r="L93" s="17">
        <v>0.33134526176275675</v>
      </c>
      <c r="M93" s="17">
        <v>5.1027170311464545</v>
      </c>
      <c r="N93" s="79">
        <v>9807</v>
      </c>
      <c r="O93" s="17">
        <v>14.448863057000102</v>
      </c>
      <c r="P93" s="17">
        <v>10.38034057306006</v>
      </c>
      <c r="Q93" s="17">
        <v>36.616702355460383</v>
      </c>
      <c r="R93" s="17">
        <v>31.834403997144893</v>
      </c>
      <c r="S93" s="17">
        <v>0.25491995513408788</v>
      </c>
      <c r="T93" s="17">
        <v>0.4486591210359947</v>
      </c>
      <c r="U93" s="17">
        <v>6.0161109411644746</v>
      </c>
      <c r="V93">
        <v>4966</v>
      </c>
      <c r="W93" s="17">
        <v>34.534836890857832</v>
      </c>
      <c r="X93" s="17">
        <v>63.310511478050749</v>
      </c>
      <c r="Y93" s="17">
        <v>2.1546516310914217</v>
      </c>
      <c r="Z93" s="17">
        <v>51.269874045013417</v>
      </c>
      <c r="AA93">
        <v>46</v>
      </c>
    </row>
    <row r="94" spans="1:27">
      <c r="A94" t="s">
        <v>86</v>
      </c>
      <c r="B94">
        <v>2863</v>
      </c>
      <c r="C94" s="17">
        <v>28.152287809989524</v>
      </c>
      <c r="D94" s="17">
        <v>69.297939224589584</v>
      </c>
      <c r="E94" s="17">
        <v>2.5497729654208872</v>
      </c>
      <c r="F94">
        <v>2829</v>
      </c>
      <c r="G94" s="17">
        <v>12.689996465182043</v>
      </c>
      <c r="H94" s="17">
        <v>7.2463768115942031</v>
      </c>
      <c r="I94" s="17">
        <v>38.564863909508659</v>
      </c>
      <c r="J94" s="17">
        <v>33.757511488158357</v>
      </c>
      <c r="K94" s="17">
        <v>0.49487451396253096</v>
      </c>
      <c r="L94" s="17">
        <v>0.70696359137504416</v>
      </c>
      <c r="M94" s="17">
        <v>6.5394132202191591</v>
      </c>
      <c r="N94" s="79">
        <v>4102</v>
      </c>
      <c r="O94" s="17">
        <v>12.554851292052657</v>
      </c>
      <c r="P94" s="17">
        <v>9.2637737688932233</v>
      </c>
      <c r="Q94" s="17">
        <v>37.883959044368595</v>
      </c>
      <c r="R94" s="17">
        <v>31.618722574353974</v>
      </c>
      <c r="S94" s="17">
        <v>0.53632374451487075</v>
      </c>
      <c r="T94" s="17">
        <v>1.1214041930765479</v>
      </c>
      <c r="U94" s="17">
        <v>7.020965382740127</v>
      </c>
      <c r="V94">
        <v>1432</v>
      </c>
      <c r="W94" s="17">
        <v>37.918994413407816</v>
      </c>
      <c r="X94" s="17">
        <v>59.078212290502798</v>
      </c>
      <c r="Y94" s="17">
        <v>3.0027932960893855</v>
      </c>
      <c r="Z94" s="17">
        <v>34.514340805013255</v>
      </c>
      <c r="AA94">
        <v>157</v>
      </c>
    </row>
    <row r="95" spans="1:27">
      <c r="A95" t="s">
        <v>87</v>
      </c>
      <c r="B95">
        <v>19476</v>
      </c>
      <c r="C95" s="17">
        <v>34.668309714520433</v>
      </c>
      <c r="D95" s="17">
        <v>63.724584103512015</v>
      </c>
      <c r="E95" s="17">
        <v>1.6071061819675498</v>
      </c>
      <c r="F95">
        <v>19403</v>
      </c>
      <c r="G95" s="17">
        <v>18.914600834922435</v>
      </c>
      <c r="H95" s="17">
        <v>10.034530742668659</v>
      </c>
      <c r="I95" s="17">
        <v>35.973818481678094</v>
      </c>
      <c r="J95" s="17">
        <v>31.221975983095398</v>
      </c>
      <c r="K95" s="17">
        <v>0.5359995876926249</v>
      </c>
      <c r="L95" s="17">
        <v>0.42776890171622944</v>
      </c>
      <c r="M95" s="17">
        <v>2.8913054682265629</v>
      </c>
      <c r="N95" s="79">
        <v>25059</v>
      </c>
      <c r="O95" s="17">
        <v>20.268167125583624</v>
      </c>
      <c r="P95" s="17">
        <v>12.941458158745361</v>
      </c>
      <c r="Q95" s="17">
        <v>33.309389839977655</v>
      </c>
      <c r="R95" s="17">
        <v>28.776088431302128</v>
      </c>
      <c r="S95" s="17">
        <v>0.55469092940660047</v>
      </c>
      <c r="T95" s="17">
        <v>0.60656849834390836</v>
      </c>
      <c r="U95" s="17">
        <v>3.5436370166407278</v>
      </c>
      <c r="V95">
        <v>12876</v>
      </c>
      <c r="W95" s="17">
        <v>38.031997514756135</v>
      </c>
      <c r="X95" s="17">
        <v>60.057471264367813</v>
      </c>
      <c r="Y95" s="17">
        <v>1.9105312208760483</v>
      </c>
      <c r="Z95" s="17">
        <v>48.601517381949947</v>
      </c>
      <c r="AA95">
        <v>77</v>
      </c>
    </row>
    <row r="96" spans="1:27">
      <c r="A96" t="s">
        <v>88</v>
      </c>
      <c r="B96">
        <v>14115</v>
      </c>
      <c r="C96" s="17">
        <v>22.458377612469004</v>
      </c>
      <c r="D96" s="17">
        <v>75.423308537017348</v>
      </c>
      <c r="E96" s="17">
        <v>2.1183138505136383</v>
      </c>
      <c r="F96">
        <v>14081</v>
      </c>
      <c r="G96" s="17">
        <v>10.084511043249769</v>
      </c>
      <c r="H96" s="17">
        <v>6.0578083942901779</v>
      </c>
      <c r="I96" s="17">
        <v>41.673176620978623</v>
      </c>
      <c r="J96" s="17">
        <v>36.559903415950572</v>
      </c>
      <c r="K96" s="17">
        <v>0.78119451743484136</v>
      </c>
      <c r="L96" s="17">
        <v>0.68176976067040695</v>
      </c>
      <c r="M96" s="17">
        <v>4.1616362474256086</v>
      </c>
      <c r="N96" s="79">
        <v>17832</v>
      </c>
      <c r="O96" s="17">
        <v>10.430686406460296</v>
      </c>
      <c r="P96" s="17">
        <v>7.1108120233288465</v>
      </c>
      <c r="Q96" s="17">
        <v>39.945042620008977</v>
      </c>
      <c r="R96" s="17">
        <v>35.789591745177205</v>
      </c>
      <c r="S96" s="17">
        <v>0.93651861821444582</v>
      </c>
      <c r="T96" s="17">
        <v>0.89726334679228348</v>
      </c>
      <c r="U96" s="17">
        <v>4.8900852400179451</v>
      </c>
      <c r="V96">
        <v>8850</v>
      </c>
      <c r="W96" s="17">
        <v>25.050847457627118</v>
      </c>
      <c r="X96" s="17">
        <v>72.474576271186436</v>
      </c>
      <c r="Y96" s="17">
        <v>2.4745762711864403</v>
      </c>
      <c r="Z96" s="17">
        <v>48.973493442532231</v>
      </c>
      <c r="AA96">
        <v>69</v>
      </c>
    </row>
    <row r="97" spans="1:27">
      <c r="A97" t="s">
        <v>89</v>
      </c>
      <c r="B97">
        <v>16117</v>
      </c>
      <c r="C97" s="17">
        <v>59.291431407830245</v>
      </c>
      <c r="D97" s="17">
        <v>38.059192157349379</v>
      </c>
      <c r="E97" s="17">
        <v>2.6493764348203759</v>
      </c>
      <c r="F97">
        <v>15967</v>
      </c>
      <c r="G97" s="17">
        <v>29.467025740589968</v>
      </c>
      <c r="H97" s="17">
        <v>18.26266675017223</v>
      </c>
      <c r="I97" s="17">
        <v>20.868040333187199</v>
      </c>
      <c r="J97" s="17">
        <v>18.481868854512431</v>
      </c>
      <c r="K97" s="17">
        <v>1.2275317843051292</v>
      </c>
      <c r="L97" s="17">
        <v>3.9017974572555896</v>
      </c>
      <c r="M97" s="17">
        <v>7.7910690799774525</v>
      </c>
      <c r="N97" s="79">
        <v>24735</v>
      </c>
      <c r="O97" s="17">
        <v>27.725894481503943</v>
      </c>
      <c r="P97" s="17">
        <v>19.434000404285428</v>
      </c>
      <c r="Q97" s="17">
        <v>19.029714978775015</v>
      </c>
      <c r="R97" s="17">
        <v>16.438245401253283</v>
      </c>
      <c r="S97" s="17">
        <v>1.4109561350313322</v>
      </c>
      <c r="T97" s="17">
        <v>4.7422680412371134</v>
      </c>
      <c r="U97" s="17">
        <v>11.218920557913888</v>
      </c>
      <c r="V97">
        <v>8894</v>
      </c>
      <c r="W97" s="17">
        <v>60.658871149089279</v>
      </c>
      <c r="X97" s="17">
        <v>37.452214976388575</v>
      </c>
      <c r="Y97" s="17">
        <v>1.8889138745221499</v>
      </c>
      <c r="Z97" s="17">
        <v>35.247493361867392</v>
      </c>
      <c r="AA97">
        <v>155</v>
      </c>
    </row>
    <row r="98" spans="1:27">
      <c r="A98" t="s">
        <v>90</v>
      </c>
      <c r="B98">
        <v>4102</v>
      </c>
      <c r="C98" s="17">
        <v>31.033642125792298</v>
      </c>
      <c r="D98" s="17">
        <v>67.259873232569475</v>
      </c>
      <c r="E98" s="17">
        <v>1.7064846416382253</v>
      </c>
      <c r="F98">
        <v>4089</v>
      </c>
      <c r="G98" s="17">
        <v>16.018586451455125</v>
      </c>
      <c r="H98" s="17">
        <v>9.5377842993396929</v>
      </c>
      <c r="I98" s="17">
        <v>35.656639765223765</v>
      </c>
      <c r="J98" s="17">
        <v>33.480068476400099</v>
      </c>
      <c r="K98" s="17">
        <v>0.2445585717779408</v>
      </c>
      <c r="L98" s="17">
        <v>0.19564685742235266</v>
      </c>
      <c r="M98" s="17">
        <v>4.8667155783810223</v>
      </c>
      <c r="N98" s="79">
        <v>5134</v>
      </c>
      <c r="O98" s="17">
        <v>16.497857421114141</v>
      </c>
      <c r="P98" s="17">
        <v>11.589403973509933</v>
      </c>
      <c r="Q98" s="17">
        <v>33.774834437086092</v>
      </c>
      <c r="R98" s="17">
        <v>32.02181534865602</v>
      </c>
      <c r="S98" s="17">
        <v>0.31164783794312428</v>
      </c>
      <c r="T98" s="17">
        <v>0.25321386832878851</v>
      </c>
      <c r="U98" s="17">
        <v>5.5512271133619011</v>
      </c>
      <c r="V98">
        <v>2670</v>
      </c>
      <c r="W98" s="17">
        <v>33.745318352059925</v>
      </c>
      <c r="X98" s="17">
        <v>63.820224719101127</v>
      </c>
      <c r="Y98" s="17">
        <v>2.4344569288389515</v>
      </c>
      <c r="Z98" s="17">
        <v>46.515679442508713</v>
      </c>
      <c r="AA98">
        <v>98</v>
      </c>
    </row>
    <row r="99" spans="1:27">
      <c r="A99" t="s">
        <v>91</v>
      </c>
      <c r="B99">
        <v>4117</v>
      </c>
      <c r="C99" s="17">
        <v>33.033762448384749</v>
      </c>
      <c r="D99" s="17">
        <v>63.784308962837024</v>
      </c>
      <c r="E99" s="17">
        <v>3.1819285887782365</v>
      </c>
      <c r="F99">
        <v>4023</v>
      </c>
      <c r="G99" s="17">
        <v>14.01938851603281</v>
      </c>
      <c r="H99" s="17">
        <v>9.0976882923191642</v>
      </c>
      <c r="I99" s="17">
        <v>33.805617698235146</v>
      </c>
      <c r="J99" s="17">
        <v>30.773054934128758</v>
      </c>
      <c r="K99" s="17">
        <v>0.74571215510812827</v>
      </c>
      <c r="L99" s="17">
        <v>2.9579915485955754</v>
      </c>
      <c r="M99" s="17">
        <v>8.6005468555804132</v>
      </c>
      <c r="N99" s="79">
        <v>6266</v>
      </c>
      <c r="O99" s="17">
        <v>14.379189275454834</v>
      </c>
      <c r="P99" s="17">
        <v>10.40536227258219</v>
      </c>
      <c r="Q99" s="17">
        <v>31.391637408234917</v>
      </c>
      <c r="R99" s="17">
        <v>28.327481646983721</v>
      </c>
      <c r="S99" s="17">
        <v>0.84583466326204915</v>
      </c>
      <c r="T99" s="17">
        <v>3.6865624002553465</v>
      </c>
      <c r="U99" s="17">
        <v>10.963932333226939</v>
      </c>
      <c r="V99">
        <v>2128</v>
      </c>
      <c r="W99" s="17">
        <v>39.144736842105267</v>
      </c>
      <c r="X99" s="17">
        <v>57.941729323308266</v>
      </c>
      <c r="Y99" s="17">
        <v>2.9135338345864659</v>
      </c>
      <c r="Z99" s="17">
        <v>36.086145497710696</v>
      </c>
      <c r="AA99">
        <v>154</v>
      </c>
    </row>
    <row r="100" spans="1:27">
      <c r="A100" t="s">
        <v>92</v>
      </c>
      <c r="B100">
        <v>37628</v>
      </c>
      <c r="C100" s="17">
        <v>40.034017221218242</v>
      </c>
      <c r="D100" s="17">
        <v>57.497076645051557</v>
      </c>
      <c r="E100" s="17">
        <v>2.4689061337302007</v>
      </c>
      <c r="F100">
        <v>36790</v>
      </c>
      <c r="G100" s="17">
        <v>19.535199782549604</v>
      </c>
      <c r="H100" s="17">
        <v>10.00271812992661</v>
      </c>
      <c r="I100" s="17">
        <v>34.381625441696109</v>
      </c>
      <c r="J100" s="17">
        <v>29.603153030714868</v>
      </c>
      <c r="K100" s="17">
        <v>0.78010328893721115</v>
      </c>
      <c r="L100" s="17">
        <v>1.2041315574884479</v>
      </c>
      <c r="M100" s="17">
        <v>4.4930687686871433</v>
      </c>
      <c r="N100" s="79">
        <v>53973</v>
      </c>
      <c r="O100" s="17">
        <v>20.380560650695717</v>
      </c>
      <c r="P100" s="17">
        <v>13.141756063216794</v>
      </c>
      <c r="Q100" s="17">
        <v>31.271191151131124</v>
      </c>
      <c r="R100" s="17">
        <v>26.807848368628758</v>
      </c>
      <c r="S100" s="17">
        <v>0.86339466029310952</v>
      </c>
      <c r="T100" s="17">
        <v>1.5341003835250959</v>
      </c>
      <c r="U100" s="17">
        <v>6.0011487225094031</v>
      </c>
      <c r="V100">
        <v>21267</v>
      </c>
      <c r="W100" s="17">
        <v>42.695255560257678</v>
      </c>
      <c r="X100" s="17">
        <v>55.489725866365738</v>
      </c>
      <c r="Y100" s="17">
        <v>1.8150185733765929</v>
      </c>
      <c r="Z100" s="17">
        <v>44.922056524861645</v>
      </c>
      <c r="AA100">
        <v>115</v>
      </c>
    </row>
    <row r="101" spans="1:27">
      <c r="A101" t="s">
        <v>93</v>
      </c>
      <c r="B101">
        <v>12334</v>
      </c>
      <c r="C101" s="17">
        <v>17.999027079617321</v>
      </c>
      <c r="D101" s="17">
        <v>77.987676341819352</v>
      </c>
      <c r="E101" s="17">
        <v>4.0132965785633212</v>
      </c>
      <c r="F101">
        <v>12395</v>
      </c>
      <c r="G101" s="17">
        <v>0.35498184751916095</v>
      </c>
      <c r="H101" s="17">
        <v>0.24203307785397335</v>
      </c>
      <c r="I101" s="17">
        <v>49.084308188785805</v>
      </c>
      <c r="J101" s="17">
        <v>43.485276321097217</v>
      </c>
      <c r="K101" s="17">
        <v>0.31464300121016536</v>
      </c>
      <c r="L101" s="17">
        <v>0.89552238805970152</v>
      </c>
      <c r="M101" s="17">
        <v>5.6232351754739813</v>
      </c>
      <c r="N101" s="79">
        <v>15623</v>
      </c>
      <c r="O101" s="17">
        <v>0.40965243551174552</v>
      </c>
      <c r="P101" s="17">
        <v>0.34564424246303527</v>
      </c>
      <c r="Q101" s="17">
        <v>48.20457018498368</v>
      </c>
      <c r="R101" s="17">
        <v>42.776675414453052</v>
      </c>
      <c r="S101" s="17">
        <v>0.38404915829226138</v>
      </c>
      <c r="T101" s="17">
        <v>1.1457466555719131</v>
      </c>
      <c r="U101" s="17">
        <v>6.7336619087243168</v>
      </c>
      <c r="V101">
        <v>7657</v>
      </c>
      <c r="W101" s="17">
        <v>21.444429933394279</v>
      </c>
      <c r="X101" s="17">
        <v>75.159984328065818</v>
      </c>
      <c r="Y101" s="17">
        <v>3.3955857385398982</v>
      </c>
      <c r="Z101" s="17">
        <v>51.458333333333329</v>
      </c>
      <c r="AA101">
        <v>44</v>
      </c>
    </row>
    <row r="102" spans="1:27">
      <c r="A102" t="s">
        <v>94</v>
      </c>
      <c r="B102">
        <v>4287</v>
      </c>
      <c r="C102" s="17">
        <v>63.097737345463024</v>
      </c>
      <c r="D102" s="17">
        <v>35.922556566363426</v>
      </c>
      <c r="E102" s="17">
        <v>0.97970608817354798</v>
      </c>
      <c r="F102">
        <v>4260</v>
      </c>
      <c r="G102" s="17">
        <v>37.347417840375584</v>
      </c>
      <c r="H102" s="17">
        <v>20.868544600938968</v>
      </c>
      <c r="I102" s="17">
        <v>20.187793427230048</v>
      </c>
      <c r="J102" s="17">
        <v>18.779342723004692</v>
      </c>
      <c r="K102" s="17">
        <v>0.58685446009389663</v>
      </c>
      <c r="L102" s="17">
        <v>0.39906103286384981</v>
      </c>
      <c r="M102" s="17">
        <v>1.8309859154929577</v>
      </c>
      <c r="N102" s="79">
        <v>6016</v>
      </c>
      <c r="O102" s="17">
        <v>36.702127659574465</v>
      </c>
      <c r="P102" s="17">
        <v>24.418218085106382</v>
      </c>
      <c r="Q102" s="17">
        <v>18.085106382978726</v>
      </c>
      <c r="R102" s="17">
        <v>16.555851063829788</v>
      </c>
      <c r="S102" s="17">
        <v>0.7646276595744681</v>
      </c>
      <c r="T102" s="17">
        <v>0.66489361702127658</v>
      </c>
      <c r="U102" s="17">
        <v>2.8091755319148937</v>
      </c>
      <c r="V102">
        <v>3008</v>
      </c>
      <c r="W102" s="17">
        <v>65.49202127659575</v>
      </c>
      <c r="X102" s="17">
        <v>33.144946808510639</v>
      </c>
      <c r="Y102" s="17">
        <v>1.3630319148936172</v>
      </c>
      <c r="Z102" s="17">
        <v>43.336695000720361</v>
      </c>
      <c r="AA102">
        <v>130</v>
      </c>
    </row>
    <row r="103" spans="1:27">
      <c r="A103" t="s">
        <v>95</v>
      </c>
      <c r="B103">
        <v>11954</v>
      </c>
      <c r="C103" s="17">
        <v>20.286096704032122</v>
      </c>
      <c r="D103" s="17">
        <v>76.970051865484351</v>
      </c>
      <c r="E103" s="17">
        <v>2.7438514304835202</v>
      </c>
      <c r="F103">
        <v>11949</v>
      </c>
      <c r="G103" s="17">
        <v>4.6363712444556029</v>
      </c>
      <c r="H103" s="17">
        <v>2.4604569420035149</v>
      </c>
      <c r="I103" s="17">
        <v>45.275755293329986</v>
      </c>
      <c r="J103" s="17">
        <v>40.840237676793038</v>
      </c>
      <c r="K103" s="17">
        <v>0.40170725583730854</v>
      </c>
      <c r="L103" s="17">
        <v>0.76993890702150802</v>
      </c>
      <c r="M103" s="17">
        <v>5.6155326805590429</v>
      </c>
      <c r="N103" s="79">
        <v>15102</v>
      </c>
      <c r="O103" s="17">
        <v>4.6748774996689182</v>
      </c>
      <c r="P103" s="17">
        <v>3.2909548404184878</v>
      </c>
      <c r="Q103" s="17">
        <v>44.444444444444443</v>
      </c>
      <c r="R103" s="17">
        <v>39.537809561647464</v>
      </c>
      <c r="S103" s="17">
        <v>0.52973116143557142</v>
      </c>
      <c r="T103" s="17">
        <v>0.8872996954045822</v>
      </c>
      <c r="U103" s="17">
        <v>6.6348827969805315</v>
      </c>
      <c r="V103">
        <v>7545</v>
      </c>
      <c r="W103" s="17">
        <v>24.771371769383698</v>
      </c>
      <c r="X103" s="17">
        <v>72.007952286282304</v>
      </c>
      <c r="Y103" s="17">
        <v>3.2206759443339963</v>
      </c>
      <c r="Z103" s="17">
        <v>52.637086647132691</v>
      </c>
      <c r="AA103">
        <v>34</v>
      </c>
    </row>
    <row r="104" spans="1:27">
      <c r="A104" t="s">
        <v>96</v>
      </c>
      <c r="B104">
        <v>3183</v>
      </c>
      <c r="C104" s="17">
        <v>38.108702481935282</v>
      </c>
      <c r="D104" s="17">
        <v>60.351869305686456</v>
      </c>
      <c r="E104" s="17">
        <v>1.5394282123782597</v>
      </c>
      <c r="F104">
        <v>2952</v>
      </c>
      <c r="G104" s="17">
        <v>20.630081300813007</v>
      </c>
      <c r="H104" s="17">
        <v>12.296747967479675</v>
      </c>
      <c r="I104" s="17">
        <v>32.689701897018971</v>
      </c>
      <c r="J104" s="17">
        <v>30.047425474254741</v>
      </c>
      <c r="K104" s="17">
        <v>0.47425474254742545</v>
      </c>
      <c r="L104" s="17">
        <v>1.1178861788617886</v>
      </c>
      <c r="M104" s="17">
        <v>2.7439024390243905</v>
      </c>
      <c r="N104" s="79">
        <v>4218</v>
      </c>
      <c r="O104" s="17">
        <v>18.53959222380275</v>
      </c>
      <c r="P104" s="17">
        <v>13.584637268847796</v>
      </c>
      <c r="Q104" s="17">
        <v>32.788051209103841</v>
      </c>
      <c r="R104" s="17">
        <v>29.540066382171648</v>
      </c>
      <c r="S104" s="17">
        <v>0.68752963489805596</v>
      </c>
      <c r="T104" s="17">
        <v>1.2091038406827881</v>
      </c>
      <c r="U104" s="17">
        <v>3.6510194404931244</v>
      </c>
      <c r="V104">
        <v>2145</v>
      </c>
      <c r="W104" s="17">
        <v>47.785547785547784</v>
      </c>
      <c r="X104" s="17">
        <v>49.790209790209786</v>
      </c>
      <c r="Y104" s="17">
        <v>2.4242424242424243</v>
      </c>
      <c r="Z104" s="17">
        <v>50.269510194516052</v>
      </c>
      <c r="AA104">
        <v>54</v>
      </c>
    </row>
    <row r="105" spans="1:27">
      <c r="A105" t="s">
        <v>97</v>
      </c>
      <c r="B105">
        <v>9268</v>
      </c>
      <c r="C105" s="17">
        <v>39.911523521795431</v>
      </c>
      <c r="D105" s="17">
        <v>58.610271903323266</v>
      </c>
      <c r="E105" s="17">
        <v>1.478204574881312</v>
      </c>
      <c r="F105">
        <v>9151</v>
      </c>
      <c r="G105" s="17">
        <v>23.013878264670527</v>
      </c>
      <c r="H105" s="17">
        <v>11.572505737077915</v>
      </c>
      <c r="I105" s="17">
        <v>33.602884930608681</v>
      </c>
      <c r="J105" s="17">
        <v>28.259206644082614</v>
      </c>
      <c r="K105" s="17">
        <v>0.20762758168506174</v>
      </c>
      <c r="L105" s="17">
        <v>0.42618293082723202</v>
      </c>
      <c r="M105" s="17">
        <v>2.9177139110479726</v>
      </c>
      <c r="N105" s="79">
        <v>11983</v>
      </c>
      <c r="O105" s="17">
        <v>22.990903780355502</v>
      </c>
      <c r="P105" s="17">
        <v>14.178419427522323</v>
      </c>
      <c r="Q105" s="17">
        <v>31.386130351331055</v>
      </c>
      <c r="R105" s="17">
        <v>26.545940081782526</v>
      </c>
      <c r="S105" s="17">
        <v>0.2753901360260369</v>
      </c>
      <c r="T105" s="17">
        <v>0.5507802720520738</v>
      </c>
      <c r="U105" s="17">
        <v>4.072435950930485</v>
      </c>
      <c r="V105">
        <v>5976</v>
      </c>
      <c r="W105" s="17">
        <v>37.968540829986615</v>
      </c>
      <c r="X105" s="17">
        <v>59.52141900937081</v>
      </c>
      <c r="Y105" s="17">
        <v>2.5100401606425704</v>
      </c>
      <c r="Z105" s="17">
        <v>49.400677854013395</v>
      </c>
      <c r="AA105">
        <v>66</v>
      </c>
    </row>
    <row r="106" spans="1:27">
      <c r="A106" t="s">
        <v>98</v>
      </c>
      <c r="B106">
        <v>5903</v>
      </c>
      <c r="C106" s="17">
        <v>39.014060647128581</v>
      </c>
      <c r="D106" s="17">
        <v>59.071658478739622</v>
      </c>
      <c r="E106" s="17">
        <v>1.9142808741317974</v>
      </c>
      <c r="F106">
        <v>5877</v>
      </c>
      <c r="G106" s="17">
        <v>18.104475072315807</v>
      </c>
      <c r="H106" s="17">
        <v>11.859792411094096</v>
      </c>
      <c r="I106" s="17">
        <v>33.843797856049008</v>
      </c>
      <c r="J106" s="17">
        <v>31.73387782882423</v>
      </c>
      <c r="K106" s="17">
        <v>0.20418580908626852</v>
      </c>
      <c r="L106" s="17">
        <v>0.2892632295388804</v>
      </c>
      <c r="M106" s="17">
        <v>3.9646077930917136</v>
      </c>
      <c r="N106" s="79">
        <v>8125</v>
      </c>
      <c r="O106" s="17">
        <v>17.686153846153847</v>
      </c>
      <c r="P106" s="17">
        <v>13.821538461538463</v>
      </c>
      <c r="Q106" s="17">
        <v>32.566153846153846</v>
      </c>
      <c r="R106" s="17">
        <v>30.424615384615382</v>
      </c>
      <c r="S106" s="17">
        <v>0.29538461538461536</v>
      </c>
      <c r="T106" s="17">
        <v>0.51692307692307693</v>
      </c>
      <c r="U106" s="17">
        <v>4.6892307692307691</v>
      </c>
      <c r="V106">
        <v>3837</v>
      </c>
      <c r="W106" s="17">
        <v>43.28902788636956</v>
      </c>
      <c r="X106" s="17">
        <v>54.339327599687259</v>
      </c>
      <c r="Y106" s="17">
        <v>2.3716445139431848</v>
      </c>
      <c r="Z106" s="17">
        <v>46.661802261948196</v>
      </c>
      <c r="AA106">
        <v>97</v>
      </c>
    </row>
    <row r="107" spans="1:27">
      <c r="A107" t="s">
        <v>99</v>
      </c>
      <c r="B107">
        <v>9191</v>
      </c>
      <c r="C107" s="17">
        <v>41.388314655641388</v>
      </c>
      <c r="D107" s="17">
        <v>56.816450875856816</v>
      </c>
      <c r="E107" s="17">
        <v>1.7952344685017951</v>
      </c>
      <c r="F107">
        <v>9077</v>
      </c>
      <c r="G107" s="17">
        <v>21.923543020821857</v>
      </c>
      <c r="H107" s="17">
        <v>12.272777349344498</v>
      </c>
      <c r="I107" s="17">
        <v>32.26837060702875</v>
      </c>
      <c r="J107" s="17">
        <v>28.952297014432084</v>
      </c>
      <c r="K107" s="17">
        <v>0.17626969262972347</v>
      </c>
      <c r="L107" s="17">
        <v>0.28643825052330063</v>
      </c>
      <c r="M107" s="17">
        <v>4.120304065219786</v>
      </c>
      <c r="N107" s="79">
        <v>12171</v>
      </c>
      <c r="O107" s="17">
        <v>22.109933448360859</v>
      </c>
      <c r="P107" s="17">
        <v>15.446553282392571</v>
      </c>
      <c r="Q107" s="17">
        <v>29.940021362254537</v>
      </c>
      <c r="R107" s="17">
        <v>26.834278202284118</v>
      </c>
      <c r="S107" s="17">
        <v>0.17254128666502341</v>
      </c>
      <c r="T107" s="17">
        <v>0.32865006983813982</v>
      </c>
      <c r="U107" s="17">
        <v>5.1680223482047492</v>
      </c>
      <c r="V107">
        <v>6063</v>
      </c>
      <c r="W107" s="17">
        <v>46.214745175655615</v>
      </c>
      <c r="X107" s="17">
        <v>51.806036615536868</v>
      </c>
      <c r="Y107" s="17">
        <v>1.979218208807521</v>
      </c>
      <c r="Z107" s="17">
        <v>49.798767967145793</v>
      </c>
      <c r="AA107">
        <v>63</v>
      </c>
    </row>
    <row r="108" spans="1:27">
      <c r="A108" t="s">
        <v>100</v>
      </c>
      <c r="B108">
        <v>2544</v>
      </c>
      <c r="C108" s="17">
        <v>24.488993710691823</v>
      </c>
      <c r="D108" s="17">
        <v>74.331761006289312</v>
      </c>
      <c r="E108" s="17">
        <v>1.179245283018868</v>
      </c>
      <c r="F108">
        <v>2517</v>
      </c>
      <c r="G108" s="17">
        <v>13.627334127930075</v>
      </c>
      <c r="H108" s="17">
        <v>6.1978545887961856</v>
      </c>
      <c r="I108" s="17">
        <v>41.716328963051254</v>
      </c>
      <c r="J108" s="17">
        <v>36.471990464839095</v>
      </c>
      <c r="K108" s="17">
        <v>3.9729837107667858E-2</v>
      </c>
      <c r="L108" s="17">
        <v>0.15891934843067143</v>
      </c>
      <c r="M108" s="17">
        <v>1.7878426698450536</v>
      </c>
      <c r="N108" s="79">
        <v>3471</v>
      </c>
      <c r="O108" s="17">
        <v>14.981273408239701</v>
      </c>
      <c r="P108" s="17">
        <v>9.8530682800345737</v>
      </c>
      <c r="Q108" s="17">
        <v>38.375108038029389</v>
      </c>
      <c r="R108" s="17">
        <v>34.111207144915014</v>
      </c>
      <c r="S108" s="17">
        <v>8.6430423509075191E-2</v>
      </c>
      <c r="T108" s="17">
        <v>0.34572169403630076</v>
      </c>
      <c r="U108" s="17">
        <v>2.2471910112359552</v>
      </c>
      <c r="V108">
        <v>1426</v>
      </c>
      <c r="W108" s="17">
        <v>26.157082748948106</v>
      </c>
      <c r="X108" s="17">
        <v>72.089761570827491</v>
      </c>
      <c r="Y108" s="17">
        <v>1.7531556802244039</v>
      </c>
      <c r="Z108" s="17">
        <v>39.545202440377146</v>
      </c>
      <c r="AA108">
        <v>147</v>
      </c>
    </row>
    <row r="109" spans="1:27">
      <c r="A109" t="s">
        <v>101</v>
      </c>
      <c r="B109">
        <v>7865</v>
      </c>
      <c r="C109" s="17">
        <v>44.411951684678961</v>
      </c>
      <c r="D109" s="17">
        <v>54.405594405594407</v>
      </c>
      <c r="E109" s="17">
        <v>1.1824539097266371</v>
      </c>
      <c r="F109">
        <v>7769</v>
      </c>
      <c r="G109" s="17">
        <v>26.760200798043503</v>
      </c>
      <c r="H109" s="17">
        <v>13.296434547560818</v>
      </c>
      <c r="I109" s="17">
        <v>30.698931651435192</v>
      </c>
      <c r="J109" s="17">
        <v>26.065130647444974</v>
      </c>
      <c r="K109" s="17">
        <v>0.27030505856609599</v>
      </c>
      <c r="L109" s="17">
        <v>0.39902175312137983</v>
      </c>
      <c r="M109" s="17">
        <v>2.5099755438280344</v>
      </c>
      <c r="N109" s="79">
        <v>10775</v>
      </c>
      <c r="O109" s="17">
        <v>26.960556844547561</v>
      </c>
      <c r="P109" s="17">
        <v>17.03016241299304</v>
      </c>
      <c r="Q109" s="17">
        <v>27.925754060324827</v>
      </c>
      <c r="R109" s="17">
        <v>23.730858468677493</v>
      </c>
      <c r="S109" s="17">
        <v>0.33410672853828305</v>
      </c>
      <c r="T109" s="17">
        <v>0.6125290023201857</v>
      </c>
      <c r="U109" s="17">
        <v>3.4060324825986079</v>
      </c>
      <c r="V109">
        <v>4937</v>
      </c>
      <c r="W109" s="17">
        <v>47.923840388900139</v>
      </c>
      <c r="X109" s="17">
        <v>50.111403686449265</v>
      </c>
      <c r="Y109" s="17">
        <v>1.9647559246505975</v>
      </c>
      <c r="Z109" s="17">
        <v>45.45621950096676</v>
      </c>
      <c r="AA109">
        <v>104</v>
      </c>
    </row>
    <row r="110" spans="1:27">
      <c r="A110" t="s">
        <v>102</v>
      </c>
      <c r="B110">
        <v>12687</v>
      </c>
      <c r="C110" s="17">
        <v>28.146922046189012</v>
      </c>
      <c r="D110" s="17">
        <v>69.614566091274526</v>
      </c>
      <c r="E110" s="17">
        <v>2.2385118625364546</v>
      </c>
      <c r="F110">
        <v>12670</v>
      </c>
      <c r="G110" s="17">
        <v>11.783741120757696</v>
      </c>
      <c r="H110" s="17">
        <v>6.8823993685872136</v>
      </c>
      <c r="I110" s="17">
        <v>39.589581689029202</v>
      </c>
      <c r="J110" s="17">
        <v>35.919494869771114</v>
      </c>
      <c r="K110" s="17">
        <v>0.36306235201262826</v>
      </c>
      <c r="L110" s="17">
        <v>0.41831097079715868</v>
      </c>
      <c r="M110" s="17">
        <v>5.0434096290449881</v>
      </c>
      <c r="N110" s="79">
        <v>16084</v>
      </c>
      <c r="O110" s="17">
        <v>12.29171847799055</v>
      </c>
      <c r="P110" s="17">
        <v>8.5239990052225814</v>
      </c>
      <c r="Q110" s="17">
        <v>37.782889828400897</v>
      </c>
      <c r="R110" s="17">
        <v>34.481472270579452</v>
      </c>
      <c r="S110" s="17">
        <v>0.46630191494653073</v>
      </c>
      <c r="T110" s="17">
        <v>0.51604078587416058</v>
      </c>
      <c r="U110" s="17">
        <v>5.9375777169858246</v>
      </c>
      <c r="V110">
        <v>8575</v>
      </c>
      <c r="W110" s="17">
        <v>30.262390670553934</v>
      </c>
      <c r="X110" s="17">
        <v>67.790087463556844</v>
      </c>
      <c r="Y110" s="17">
        <v>1.9475218658892128</v>
      </c>
      <c r="Z110" s="17">
        <v>55.512397229235454</v>
      </c>
      <c r="AA110">
        <v>11</v>
      </c>
    </row>
    <row r="111" spans="1:27">
      <c r="A111" t="s">
        <v>103</v>
      </c>
      <c r="B111">
        <v>3562</v>
      </c>
      <c r="C111" s="17">
        <v>23.778775968556989</v>
      </c>
      <c r="D111" s="17">
        <v>74.957888826501957</v>
      </c>
      <c r="E111" s="17">
        <v>1.2633352049410442</v>
      </c>
      <c r="F111">
        <v>3550</v>
      </c>
      <c r="G111" s="17">
        <v>11.859154929577464</v>
      </c>
      <c r="H111" s="17">
        <v>7.6901408450704229</v>
      </c>
      <c r="I111" s="17">
        <v>41.549295774647888</v>
      </c>
      <c r="J111" s="17">
        <v>36.591549295774648</v>
      </c>
      <c r="K111" s="17">
        <v>0.16901408450704225</v>
      </c>
      <c r="L111" s="17">
        <v>0.59154929577464788</v>
      </c>
      <c r="M111" s="17">
        <v>1.5492957746478873</v>
      </c>
      <c r="N111" s="79">
        <v>4681</v>
      </c>
      <c r="O111" s="17">
        <v>13.116855372783592</v>
      </c>
      <c r="P111" s="17">
        <v>9.741508224738304</v>
      </c>
      <c r="Q111" s="17">
        <v>39.072847682119203</v>
      </c>
      <c r="R111" s="17">
        <v>34.949797051911986</v>
      </c>
      <c r="S111" s="17">
        <v>0.23499252296517839</v>
      </c>
      <c r="T111" s="17">
        <v>1.0681478316599018</v>
      </c>
      <c r="U111" s="17">
        <v>1.8158513138218331</v>
      </c>
      <c r="V111">
        <v>2285</v>
      </c>
      <c r="W111" s="17">
        <v>27.439824945295406</v>
      </c>
      <c r="X111" s="17">
        <v>69.75929978118161</v>
      </c>
      <c r="Y111" s="17">
        <v>2.8008752735229758</v>
      </c>
      <c r="Z111" s="17">
        <v>48.710296312086975</v>
      </c>
      <c r="AA111">
        <v>75</v>
      </c>
    </row>
    <row r="112" spans="1:27">
      <c r="A112" t="s">
        <v>104</v>
      </c>
      <c r="B112">
        <v>9440</v>
      </c>
      <c r="C112" s="17">
        <v>28.209745762711862</v>
      </c>
      <c r="D112" s="17">
        <v>69.480932203389827</v>
      </c>
      <c r="E112" s="17">
        <v>2.3093220338983049</v>
      </c>
      <c r="F112">
        <v>9477</v>
      </c>
      <c r="G112" s="17">
        <v>11.480426295241109</v>
      </c>
      <c r="H112" s="17">
        <v>6.2467025429988396</v>
      </c>
      <c r="I112" s="17">
        <v>41.257781998522738</v>
      </c>
      <c r="J112" s="17">
        <v>37.089796349055611</v>
      </c>
      <c r="K112" s="17">
        <v>0.30600400970771341</v>
      </c>
      <c r="L112" s="17">
        <v>0.60145615701171251</v>
      </c>
      <c r="M112" s="17">
        <v>3.017832647462277</v>
      </c>
      <c r="N112" s="79">
        <v>11468</v>
      </c>
      <c r="O112" s="17">
        <v>12.103243808859435</v>
      </c>
      <c r="P112" s="17">
        <v>7.8828043250784798</v>
      </c>
      <c r="Q112" s="17">
        <v>39.431461457970002</v>
      </c>
      <c r="R112" s="17">
        <v>35.760376700383681</v>
      </c>
      <c r="S112" s="17">
        <v>0.35751656784094876</v>
      </c>
      <c r="T112" s="17">
        <v>0.65399372166027214</v>
      </c>
      <c r="U112" s="17">
        <v>3.8106034182071853</v>
      </c>
      <c r="V112">
        <v>6310</v>
      </c>
      <c r="W112" s="17">
        <v>29.746434231378764</v>
      </c>
      <c r="X112" s="17">
        <v>68.177496038034874</v>
      </c>
      <c r="Y112" s="17">
        <v>2.0760697305863709</v>
      </c>
      <c r="Z112" s="17">
        <v>59.382646339168076</v>
      </c>
      <c r="AA112">
        <v>3</v>
      </c>
    </row>
    <row r="113" spans="1:27">
      <c r="A113" t="s">
        <v>105</v>
      </c>
      <c r="B113">
        <v>12424</v>
      </c>
      <c r="C113" s="17">
        <v>14.488087572440438</v>
      </c>
      <c r="D113" s="17">
        <v>83.234063103670323</v>
      </c>
      <c r="E113" s="17">
        <v>2.2778493238892463</v>
      </c>
      <c r="F113">
        <v>12232</v>
      </c>
      <c r="G113" s="17">
        <v>0.16350555918901241</v>
      </c>
      <c r="H113" s="17">
        <v>0.10627861347285808</v>
      </c>
      <c r="I113" s="17">
        <v>47.563767168083714</v>
      </c>
      <c r="J113" s="17">
        <v>42.135382603008502</v>
      </c>
      <c r="K113" s="17">
        <v>0.10627861347285808</v>
      </c>
      <c r="L113" s="17">
        <v>3.2946370176586006</v>
      </c>
      <c r="M113" s="17">
        <v>6.6301504251144534</v>
      </c>
      <c r="N113" s="79">
        <v>16475</v>
      </c>
      <c r="O113" s="17">
        <v>0.19423368740515934</v>
      </c>
      <c r="P113" s="17">
        <v>0.24279210925644917</v>
      </c>
      <c r="Q113" s="17">
        <v>46.203338391502271</v>
      </c>
      <c r="R113" s="17">
        <v>41.383915022761755</v>
      </c>
      <c r="S113" s="17">
        <v>0.16388467374810317</v>
      </c>
      <c r="T113" s="17">
        <v>3.9089529590288317</v>
      </c>
      <c r="U113" s="17">
        <v>7.9028831562974204</v>
      </c>
      <c r="V113">
        <v>6051</v>
      </c>
      <c r="W113" s="17">
        <v>27.086431994711617</v>
      </c>
      <c r="X113" s="17">
        <v>68.881176665014038</v>
      </c>
      <c r="Y113" s="17">
        <v>4.0323913402743345</v>
      </c>
      <c r="Z113" s="17">
        <v>37.523254371821899</v>
      </c>
      <c r="AA113">
        <v>152</v>
      </c>
    </row>
    <row r="114" spans="1:27">
      <c r="A114" t="s">
        <v>106</v>
      </c>
      <c r="B114">
        <v>68658</v>
      </c>
      <c r="C114" s="17">
        <v>58.042762678784698</v>
      </c>
      <c r="D114" s="17">
        <v>39.290395875207551</v>
      </c>
      <c r="E114" s="17">
        <v>2.6668414460077483</v>
      </c>
      <c r="F114">
        <v>67663</v>
      </c>
      <c r="G114" s="17">
        <v>29.040982516293983</v>
      </c>
      <c r="H114" s="17">
        <v>15.566853376291325</v>
      </c>
      <c r="I114" s="17">
        <v>26.13540635206834</v>
      </c>
      <c r="J114" s="17">
        <v>20.993748429717868</v>
      </c>
      <c r="K114" s="17">
        <v>1.1911975525767404</v>
      </c>
      <c r="L114" s="17">
        <v>1.9065072491612847</v>
      </c>
      <c r="M114" s="17">
        <v>5.1653045238904571</v>
      </c>
      <c r="N114" s="79">
        <v>101004</v>
      </c>
      <c r="O114" s="17">
        <v>28.641439942972557</v>
      </c>
      <c r="P114" s="17">
        <v>19.22597124866342</v>
      </c>
      <c r="Q114" s="17">
        <v>23.133737277731576</v>
      </c>
      <c r="R114" s="17">
        <v>18.789354877034572</v>
      </c>
      <c r="S114" s="17">
        <v>1.3534117460694626</v>
      </c>
      <c r="T114" s="17">
        <v>2.2355550275236622</v>
      </c>
      <c r="U114" s="17">
        <v>6.6205298800047521</v>
      </c>
      <c r="V114">
        <v>41008</v>
      </c>
      <c r="W114" s="17">
        <v>58.993367147873585</v>
      </c>
      <c r="X114" s="17">
        <v>39.119196254389387</v>
      </c>
      <c r="Y114" s="17">
        <v>1.8874365977370269</v>
      </c>
      <c r="Z114" s="17">
        <v>40.829168243095246</v>
      </c>
      <c r="AA114">
        <v>142</v>
      </c>
    </row>
    <row r="115" spans="1:27">
      <c r="A115" t="s">
        <v>107</v>
      </c>
      <c r="B115">
        <v>43803</v>
      </c>
      <c r="C115" s="17">
        <v>50.094742369244116</v>
      </c>
      <c r="D115" s="17">
        <v>47.743305253064861</v>
      </c>
      <c r="E115" s="17">
        <v>2.1619523776910254</v>
      </c>
      <c r="F115">
        <v>43631</v>
      </c>
      <c r="G115" s="17">
        <v>26.719534276088101</v>
      </c>
      <c r="H115" s="17">
        <v>14.501157433934589</v>
      </c>
      <c r="I115" s="17">
        <v>27.890719900987833</v>
      </c>
      <c r="J115" s="17">
        <v>23.824803465425958</v>
      </c>
      <c r="K115" s="17">
        <v>0.41484265774334761</v>
      </c>
      <c r="L115" s="17">
        <v>1.143682244275859</v>
      </c>
      <c r="M115" s="17">
        <v>5.5052600215443146</v>
      </c>
      <c r="N115" s="79">
        <v>58352</v>
      </c>
      <c r="O115" s="17">
        <v>26.002536331231145</v>
      </c>
      <c r="P115" s="17">
        <v>16.803194406361392</v>
      </c>
      <c r="Q115" s="17">
        <v>25.555250891143405</v>
      </c>
      <c r="R115" s="17">
        <v>22.333424732656979</v>
      </c>
      <c r="S115" s="17">
        <v>0.47641897449958875</v>
      </c>
      <c r="T115" s="17">
        <v>1.3075815738963532</v>
      </c>
      <c r="U115" s="17">
        <v>7.521593090211133</v>
      </c>
      <c r="V115">
        <v>28202</v>
      </c>
      <c r="W115" s="17">
        <v>49.879441174384795</v>
      </c>
      <c r="X115" s="17">
        <v>48.241259485142898</v>
      </c>
      <c r="Y115" s="17">
        <v>1.8792993404723068</v>
      </c>
      <c r="Z115" s="17">
        <v>50.08702447341313</v>
      </c>
      <c r="AA115">
        <v>57</v>
      </c>
    </row>
    <row r="116" spans="1:27">
      <c r="A116" t="s">
        <v>108</v>
      </c>
      <c r="B116">
        <v>19931</v>
      </c>
      <c r="C116" s="17">
        <v>28.001605539109931</v>
      </c>
      <c r="D116" s="17">
        <v>67.357382971250814</v>
      </c>
      <c r="E116" s="17">
        <v>4.6410114896392551</v>
      </c>
      <c r="F116">
        <v>20228</v>
      </c>
      <c r="G116" s="17">
        <v>2.1307099070595212</v>
      </c>
      <c r="H116" s="17">
        <v>1.2902906861775758</v>
      </c>
      <c r="I116" s="17">
        <v>45.946213169863555</v>
      </c>
      <c r="J116" s="17">
        <v>40.557642871267554</v>
      </c>
      <c r="K116" s="17">
        <v>1.4385999604508601</v>
      </c>
      <c r="L116" s="17">
        <v>1.1123195570496343</v>
      </c>
      <c r="M116" s="17">
        <v>7.5242238481313031</v>
      </c>
      <c r="N116" s="79">
        <v>24042</v>
      </c>
      <c r="O116" s="17">
        <v>2.2751850927543464</v>
      </c>
      <c r="P116" s="17">
        <v>1.5847267282256055</v>
      </c>
      <c r="Q116" s="17">
        <v>44.468014308293817</v>
      </c>
      <c r="R116" s="17">
        <v>40.154729223858247</v>
      </c>
      <c r="S116" s="17">
        <v>1.6387987688212295</v>
      </c>
      <c r="T116" s="17">
        <v>1.2394975459612345</v>
      </c>
      <c r="U116" s="17">
        <v>8.6390483320855171</v>
      </c>
      <c r="V116">
        <v>13539</v>
      </c>
      <c r="W116" s="17">
        <v>27.623901322106509</v>
      </c>
      <c r="X116" s="17">
        <v>69.421670729005086</v>
      </c>
      <c r="Y116" s="17">
        <v>2.9544279488883962</v>
      </c>
      <c r="Z116" s="17">
        <v>60.103879960934037</v>
      </c>
      <c r="AA116">
        <v>2</v>
      </c>
    </row>
    <row r="117" spans="1:27">
      <c r="A117" t="s">
        <v>109</v>
      </c>
      <c r="B117">
        <v>6655</v>
      </c>
      <c r="C117" s="17">
        <v>27.513148009015776</v>
      </c>
      <c r="D117" s="17">
        <v>69.496619083395942</v>
      </c>
      <c r="E117" s="17">
        <v>2.9902329075882794</v>
      </c>
      <c r="F117">
        <v>6673</v>
      </c>
      <c r="G117" s="17">
        <v>7.7626255057695186</v>
      </c>
      <c r="H117" s="17">
        <v>4.7205155102652485</v>
      </c>
      <c r="I117" s="17">
        <v>42.799340626404913</v>
      </c>
      <c r="J117" s="17">
        <v>38.723212947699686</v>
      </c>
      <c r="K117" s="17">
        <v>0.14985763524651582</v>
      </c>
      <c r="L117" s="17">
        <v>0.58444477746141166</v>
      </c>
      <c r="M117" s="17">
        <v>5.2600029971527045</v>
      </c>
      <c r="N117" s="79">
        <v>8097</v>
      </c>
      <c r="O117" s="17">
        <v>8.0400148203038153</v>
      </c>
      <c r="P117" s="17">
        <v>5.9034210201309127</v>
      </c>
      <c r="Q117" s="17">
        <v>41.200444609114491</v>
      </c>
      <c r="R117" s="17">
        <v>37.421267135976287</v>
      </c>
      <c r="S117" s="17">
        <v>0.22230455724342349</v>
      </c>
      <c r="T117" s="17">
        <v>0.75336544399160188</v>
      </c>
      <c r="U117" s="17">
        <v>6.4591824132394713</v>
      </c>
      <c r="V117">
        <v>4088</v>
      </c>
      <c r="W117" s="17">
        <v>31.824853228962819</v>
      </c>
      <c r="X117" s="17">
        <v>65.288649706457917</v>
      </c>
      <c r="Y117" s="17">
        <v>2.886497064579256</v>
      </c>
      <c r="Z117" s="17">
        <v>53.732912723448997</v>
      </c>
      <c r="AA117">
        <v>23</v>
      </c>
    </row>
    <row r="118" spans="1:27">
      <c r="A118" t="s">
        <v>110</v>
      </c>
      <c r="B118">
        <v>64641</v>
      </c>
      <c r="C118" s="17">
        <v>27.884779010225706</v>
      </c>
      <c r="D118" s="17">
        <v>69.092371714546502</v>
      </c>
      <c r="E118" s="17">
        <v>3.0228492752277965</v>
      </c>
      <c r="F118">
        <v>64683</v>
      </c>
      <c r="G118" s="17">
        <v>9.9376961489108417</v>
      </c>
      <c r="H118" s="17">
        <v>5.9567428845291657</v>
      </c>
      <c r="I118" s="17">
        <v>38.976237960515128</v>
      </c>
      <c r="J118" s="17">
        <v>33.778581698436994</v>
      </c>
      <c r="K118" s="17">
        <v>0.45452437270998558</v>
      </c>
      <c r="L118" s="17">
        <v>1.9541456023993942</v>
      </c>
      <c r="M118" s="17">
        <v>8.9420713324984931</v>
      </c>
      <c r="N118" s="79">
        <v>82428</v>
      </c>
      <c r="O118" s="17">
        <v>9.770951618382103</v>
      </c>
      <c r="P118" s="17">
        <v>6.6737031105934879</v>
      </c>
      <c r="Q118" s="17">
        <v>37.488474790119866</v>
      </c>
      <c r="R118" s="17">
        <v>33.091910515844134</v>
      </c>
      <c r="S118" s="17">
        <v>0.52288057456204196</v>
      </c>
      <c r="T118" s="17">
        <v>2.1339835978065707</v>
      </c>
      <c r="U118" s="17">
        <v>10.318095792691803</v>
      </c>
      <c r="V118">
        <v>36256</v>
      </c>
      <c r="W118" s="17">
        <v>29.333075904677848</v>
      </c>
      <c r="X118" s="17">
        <v>67.61363636363636</v>
      </c>
      <c r="Y118" s="17">
        <v>3.0532877316857903</v>
      </c>
      <c r="Z118" s="17">
        <v>47.650089370202927</v>
      </c>
      <c r="AA118">
        <v>86</v>
      </c>
    </row>
    <row r="119" spans="1:27">
      <c r="A119" t="s">
        <v>111</v>
      </c>
      <c r="B119">
        <v>10724</v>
      </c>
      <c r="C119" s="17">
        <v>47.556881760537109</v>
      </c>
      <c r="D119" s="17">
        <v>50.475568817605378</v>
      </c>
      <c r="E119" s="17">
        <v>1.967549421857516</v>
      </c>
      <c r="F119">
        <v>10630</v>
      </c>
      <c r="G119" s="17">
        <v>25.249294449670746</v>
      </c>
      <c r="H119" s="17">
        <v>15.26810912511759</v>
      </c>
      <c r="I119" s="17">
        <v>28.476011288805271</v>
      </c>
      <c r="J119" s="17">
        <v>25.710253998118532</v>
      </c>
      <c r="K119" s="17">
        <v>0.31044214487300092</v>
      </c>
      <c r="L119" s="17">
        <v>1.6556914393226718</v>
      </c>
      <c r="M119" s="17">
        <v>3.3301975540921918</v>
      </c>
      <c r="N119" s="79">
        <v>14658</v>
      </c>
      <c r="O119" s="17">
        <v>25.992632009823986</v>
      </c>
      <c r="P119" s="17">
        <v>19.340974212034386</v>
      </c>
      <c r="Q119" s="17">
        <v>25.105744303452038</v>
      </c>
      <c r="R119" s="17">
        <v>23.236457906945013</v>
      </c>
      <c r="S119" s="17">
        <v>0.40251057443034521</v>
      </c>
      <c r="T119" s="17">
        <v>1.882930822758903</v>
      </c>
      <c r="U119" s="17">
        <v>4.0387501705553284</v>
      </c>
      <c r="V119">
        <v>7237</v>
      </c>
      <c r="W119" s="17">
        <v>48.556031504767169</v>
      </c>
      <c r="X119" s="17">
        <v>49.937819538482799</v>
      </c>
      <c r="Y119" s="17">
        <v>1.5061489567500346</v>
      </c>
      <c r="Z119" s="17">
        <v>49.8897008134565</v>
      </c>
      <c r="AA119">
        <v>62</v>
      </c>
    </row>
    <row r="120" spans="1:27">
      <c r="A120" t="s">
        <v>112</v>
      </c>
      <c r="B120">
        <v>13984</v>
      </c>
      <c r="C120" s="17">
        <v>14.151887871853546</v>
      </c>
      <c r="D120" s="17">
        <v>83.316647597254004</v>
      </c>
      <c r="E120" s="17">
        <v>2.5314645308924484</v>
      </c>
      <c r="F120">
        <v>13949</v>
      </c>
      <c r="G120" s="17">
        <v>0.31543479819341891</v>
      </c>
      <c r="H120" s="17">
        <v>0.2652519893899204</v>
      </c>
      <c r="I120" s="17">
        <v>50.34769517528138</v>
      </c>
      <c r="J120" s="17">
        <v>44.684206753172276</v>
      </c>
      <c r="K120" s="17">
        <v>0.25808301670370637</v>
      </c>
      <c r="L120" s="17">
        <v>0.74557315936626278</v>
      </c>
      <c r="M120" s="17">
        <v>3.3837551078930392</v>
      </c>
      <c r="N120" s="79">
        <v>17335</v>
      </c>
      <c r="O120" s="17">
        <v>0.39226997404095754</v>
      </c>
      <c r="P120" s="17">
        <v>0.32881453706374386</v>
      </c>
      <c r="Q120" s="17">
        <v>49.645226420536488</v>
      </c>
      <c r="R120" s="17">
        <v>44.043841938275165</v>
      </c>
      <c r="S120" s="17">
        <v>0.32304586097490628</v>
      </c>
      <c r="T120" s="17">
        <v>0.8653014133256417</v>
      </c>
      <c r="U120" s="17">
        <v>4.4014998557830971</v>
      </c>
      <c r="V120">
        <v>8823</v>
      </c>
      <c r="W120" s="17">
        <v>18.599115946956818</v>
      </c>
      <c r="X120" s="17">
        <v>78.408704522271336</v>
      </c>
      <c r="Y120" s="17">
        <v>2.9921795307718462</v>
      </c>
      <c r="Z120" s="17">
        <v>53.169820417018201</v>
      </c>
      <c r="AA120">
        <v>28</v>
      </c>
    </row>
    <row r="121" spans="1:27">
      <c r="A121" t="s">
        <v>113</v>
      </c>
      <c r="B121">
        <v>7298</v>
      </c>
      <c r="C121" s="17">
        <v>12.373252946012606</v>
      </c>
      <c r="D121" s="17">
        <v>86.352425322006027</v>
      </c>
      <c r="E121" s="17">
        <v>1.2743217319813647</v>
      </c>
      <c r="F121">
        <v>7214</v>
      </c>
      <c r="G121" s="17">
        <v>4.0754089270862215</v>
      </c>
      <c r="H121" s="17">
        <v>2.3426670363182698</v>
      </c>
      <c r="I121" s="17">
        <v>47.199889104518988</v>
      </c>
      <c r="J121" s="17">
        <v>40.490712503465481</v>
      </c>
      <c r="K121" s="17">
        <v>0.20792902689215415</v>
      </c>
      <c r="L121" s="17">
        <v>0.44358192403659552</v>
      </c>
      <c r="M121" s="17">
        <v>5.2398114776822844</v>
      </c>
      <c r="N121" s="79">
        <v>9318</v>
      </c>
      <c r="O121" s="17">
        <v>4.6898476067825712</v>
      </c>
      <c r="P121" s="17">
        <v>3.316162266580811</v>
      </c>
      <c r="Q121" s="17">
        <v>46.297488731487448</v>
      </c>
      <c r="R121" s="17">
        <v>38.484653359089933</v>
      </c>
      <c r="S121" s="17">
        <v>0.24683408456750378</v>
      </c>
      <c r="T121" s="17">
        <v>0.57952350289761745</v>
      </c>
      <c r="U121" s="17">
        <v>6.3854904485941191</v>
      </c>
      <c r="V121">
        <v>3896</v>
      </c>
      <c r="W121" s="17">
        <v>17.299794661190965</v>
      </c>
      <c r="X121" s="17">
        <v>80.441478439425055</v>
      </c>
      <c r="Y121" s="17">
        <v>2.2587268993839835</v>
      </c>
      <c r="Z121" s="17">
        <v>41.820523829969943</v>
      </c>
      <c r="AA121">
        <v>139</v>
      </c>
    </row>
    <row r="122" spans="1:27">
      <c r="A122" t="s">
        <v>114</v>
      </c>
      <c r="B122">
        <v>8681</v>
      </c>
      <c r="C122" s="17">
        <v>14.284068655684829</v>
      </c>
      <c r="D122" s="17">
        <v>83.838267480704985</v>
      </c>
      <c r="E122" s="17">
        <v>1.8776638636101832</v>
      </c>
      <c r="F122">
        <v>8648</v>
      </c>
      <c r="G122" s="17">
        <v>4.8681776133209986</v>
      </c>
      <c r="H122" s="17">
        <v>3.318686401480111</v>
      </c>
      <c r="I122" s="17">
        <v>44.946808510638299</v>
      </c>
      <c r="J122" s="17">
        <v>40.575855689176684</v>
      </c>
      <c r="K122" s="17">
        <v>0.23126734505087881</v>
      </c>
      <c r="L122" s="17">
        <v>0.35846438482886217</v>
      </c>
      <c r="M122" s="17">
        <v>5.7007400555041627</v>
      </c>
      <c r="N122" s="79">
        <v>10637</v>
      </c>
      <c r="O122" s="17">
        <v>5.0296136128607696</v>
      </c>
      <c r="P122" s="17">
        <v>4.2869230046065621</v>
      </c>
      <c r="Q122" s="17">
        <v>43.696530976779172</v>
      </c>
      <c r="R122" s="17">
        <v>39.607032057911063</v>
      </c>
      <c r="S122" s="17">
        <v>0.25383096737802013</v>
      </c>
      <c r="T122" s="17">
        <v>0.43245275923662685</v>
      </c>
      <c r="U122" s="17">
        <v>6.6936166212277897</v>
      </c>
      <c r="V122">
        <v>5598</v>
      </c>
      <c r="W122" s="17">
        <v>19.167559842800998</v>
      </c>
      <c r="X122" s="17">
        <v>77.652733118971057</v>
      </c>
      <c r="Y122" s="17">
        <v>3.1797070382279387</v>
      </c>
      <c r="Z122" s="17">
        <v>55.114699222211286</v>
      </c>
      <c r="AA122">
        <v>14</v>
      </c>
    </row>
    <row r="123" spans="1:27">
      <c r="A123" t="s">
        <v>115</v>
      </c>
      <c r="B123">
        <v>14170</v>
      </c>
      <c r="C123" s="17">
        <v>20.232886379675371</v>
      </c>
      <c r="D123" s="17">
        <v>77.72759350741002</v>
      </c>
      <c r="E123" s="17">
        <v>2.0395201129146083</v>
      </c>
      <c r="F123">
        <v>14027</v>
      </c>
      <c r="G123" s="17">
        <v>6.2878733870392818</v>
      </c>
      <c r="H123" s="17">
        <v>3.3578099379767594</v>
      </c>
      <c r="I123" s="17">
        <v>44.977543309331999</v>
      </c>
      <c r="J123" s="17">
        <v>39.744777928281174</v>
      </c>
      <c r="K123" s="17">
        <v>0.19248592001140657</v>
      </c>
      <c r="L123" s="17">
        <v>1.3973051971198402</v>
      </c>
      <c r="M123" s="17">
        <v>4.0422043202395379</v>
      </c>
      <c r="N123" s="79">
        <v>18551</v>
      </c>
      <c r="O123" s="17">
        <v>6.8891164896771064</v>
      </c>
      <c r="P123" s="17">
        <v>4.3447792571829016</v>
      </c>
      <c r="Q123" s="17">
        <v>43.215999137512803</v>
      </c>
      <c r="R123" s="17">
        <v>38.337555926904209</v>
      </c>
      <c r="S123" s="17">
        <v>0.23718397930030727</v>
      </c>
      <c r="T123" s="17">
        <v>1.7627082098000106</v>
      </c>
      <c r="U123" s="17">
        <v>5.2126569996226619</v>
      </c>
      <c r="V123">
        <v>7990</v>
      </c>
      <c r="W123" s="17">
        <v>29.874843554443054</v>
      </c>
      <c r="X123" s="17">
        <v>66.608260325406761</v>
      </c>
      <c r="Y123" s="17">
        <v>3.5168961201501876</v>
      </c>
      <c r="Z123" s="17">
        <v>44.492705201024613</v>
      </c>
      <c r="AA123">
        <v>117</v>
      </c>
    </row>
    <row r="124" spans="1:27">
      <c r="A124" t="s">
        <v>116</v>
      </c>
      <c r="B124">
        <v>3599</v>
      </c>
      <c r="C124" s="17">
        <v>30.675187552097803</v>
      </c>
      <c r="D124" s="17">
        <v>67.713253681578209</v>
      </c>
      <c r="E124" s="17">
        <v>1.611558766323979</v>
      </c>
      <c r="F124">
        <v>3571</v>
      </c>
      <c r="G124" s="17">
        <v>15.317838140576869</v>
      </c>
      <c r="H124" s="17">
        <v>7.8409409129095495</v>
      </c>
      <c r="I124" s="17">
        <v>38.896667600112011</v>
      </c>
      <c r="J124" s="17">
        <v>35.312237468496221</v>
      </c>
      <c r="K124" s="17">
        <v>0.25203024362923548</v>
      </c>
      <c r="L124" s="17">
        <v>0.44805376645197426</v>
      </c>
      <c r="M124" s="17">
        <v>1.9322318678241388</v>
      </c>
      <c r="N124" s="79">
        <v>4751</v>
      </c>
      <c r="O124" s="17">
        <v>16.649126499684279</v>
      </c>
      <c r="P124" s="17">
        <v>10.797726794359082</v>
      </c>
      <c r="Q124" s="17">
        <v>36.245001052410018</v>
      </c>
      <c r="R124" s="17">
        <v>32.940433592927803</v>
      </c>
      <c r="S124" s="17">
        <v>0.31572300568301409</v>
      </c>
      <c r="T124" s="17">
        <v>0.39991580719848452</v>
      </c>
      <c r="U124" s="17">
        <v>2.6520732477373183</v>
      </c>
      <c r="V124">
        <v>2350</v>
      </c>
      <c r="W124" s="17">
        <v>34.553191489361701</v>
      </c>
      <c r="X124" s="17">
        <v>63.489361702127653</v>
      </c>
      <c r="Y124" s="17">
        <v>1.9574468085106382</v>
      </c>
      <c r="Z124" s="17">
        <v>47.513141932875051</v>
      </c>
      <c r="AA124">
        <v>88</v>
      </c>
    </row>
    <row r="125" spans="1:27">
      <c r="A125" t="s">
        <v>117</v>
      </c>
      <c r="B125">
        <v>9472</v>
      </c>
      <c r="C125" s="17">
        <v>29.117398648648653</v>
      </c>
      <c r="D125" s="17">
        <v>69.087837837837839</v>
      </c>
      <c r="E125" s="17">
        <v>1.7947635135135136</v>
      </c>
      <c r="F125">
        <v>9431</v>
      </c>
      <c r="G125" s="17">
        <v>12.543738733962465</v>
      </c>
      <c r="H125" s="17">
        <v>6.7967341745308021</v>
      </c>
      <c r="I125" s="17">
        <v>40.176015268794401</v>
      </c>
      <c r="J125" s="17">
        <v>35.743823560598024</v>
      </c>
      <c r="K125" s="17">
        <v>0.2756865655815926</v>
      </c>
      <c r="L125" s="17">
        <v>0.69981974339942743</v>
      </c>
      <c r="M125" s="17">
        <v>3.7641819531332841</v>
      </c>
      <c r="N125" s="79">
        <v>11929</v>
      </c>
      <c r="O125" s="17">
        <v>13.010311006790175</v>
      </c>
      <c r="P125" s="17">
        <v>8.6008885908290722</v>
      </c>
      <c r="Q125" s="17">
        <v>38.511191214686896</v>
      </c>
      <c r="R125" s="17">
        <v>34.185598122223155</v>
      </c>
      <c r="S125" s="17">
        <v>0.37723195573811719</v>
      </c>
      <c r="T125" s="17">
        <v>0.83829323497359376</v>
      </c>
      <c r="U125" s="17">
        <v>4.4764858747589908</v>
      </c>
      <c r="V125">
        <v>6268</v>
      </c>
      <c r="W125" s="17">
        <v>28.860880663688576</v>
      </c>
      <c r="X125" s="17">
        <v>69.543714103382257</v>
      </c>
      <c r="Y125" s="17">
        <v>1.5954052329291639</v>
      </c>
      <c r="Z125" s="17">
        <v>54.580285614768378</v>
      </c>
      <c r="AA125">
        <v>18</v>
      </c>
    </row>
    <row r="126" spans="1:27">
      <c r="A126" t="s">
        <v>118</v>
      </c>
      <c r="B126">
        <v>1044</v>
      </c>
      <c r="C126" s="17">
        <v>44.157088122605366</v>
      </c>
      <c r="D126" s="17">
        <v>55.076628352490417</v>
      </c>
      <c r="E126" s="17">
        <v>0.76628352490421447</v>
      </c>
      <c r="F126">
        <v>1039</v>
      </c>
      <c r="G126" s="17">
        <v>26.564003849855634</v>
      </c>
      <c r="H126" s="17">
        <v>15.495668912415784</v>
      </c>
      <c r="I126" s="17">
        <v>28.007699711260827</v>
      </c>
      <c r="J126" s="17">
        <v>27.141482194417708</v>
      </c>
      <c r="K126" s="17">
        <v>0.19249278152069299</v>
      </c>
      <c r="L126" s="17">
        <v>0.28873917228103946</v>
      </c>
      <c r="M126" s="17">
        <v>2.3099133782483157</v>
      </c>
      <c r="N126" s="79">
        <v>1431</v>
      </c>
      <c r="O126" s="17">
        <v>26.694619147449338</v>
      </c>
      <c r="P126" s="17">
        <v>17.330538085255064</v>
      </c>
      <c r="Q126" s="17">
        <v>27.53319357092942</v>
      </c>
      <c r="R126" s="17">
        <v>24.737945492662476</v>
      </c>
      <c r="S126" s="17">
        <v>0.27952480782669459</v>
      </c>
      <c r="T126" s="17">
        <v>0.41928721174004197</v>
      </c>
      <c r="U126" s="17">
        <v>3.0048916841369668</v>
      </c>
      <c r="V126">
        <v>593</v>
      </c>
      <c r="W126" s="17">
        <v>52.107925801011802</v>
      </c>
      <c r="X126" s="17">
        <v>45.362563237774026</v>
      </c>
      <c r="Y126" s="17">
        <v>2.5295109612141653</v>
      </c>
      <c r="Z126" s="17">
        <v>42.971014492753625</v>
      </c>
      <c r="AA126">
        <v>133</v>
      </c>
    </row>
    <row r="127" spans="1:27">
      <c r="A127" t="s">
        <v>119</v>
      </c>
      <c r="B127">
        <v>7950</v>
      </c>
      <c r="C127" s="17">
        <v>18.163522012578618</v>
      </c>
      <c r="D127" s="17">
        <v>79.081761006289312</v>
      </c>
      <c r="E127" s="17">
        <v>2.7547169811320753</v>
      </c>
      <c r="F127">
        <v>8028</v>
      </c>
      <c r="G127" s="17">
        <v>0.14947683109118087</v>
      </c>
      <c r="H127" s="17">
        <v>0.17438963627304435</v>
      </c>
      <c r="I127" s="17">
        <v>50.460886895864476</v>
      </c>
      <c r="J127" s="17">
        <v>44.045839561534628</v>
      </c>
      <c r="K127" s="17">
        <v>0.22421524663677131</v>
      </c>
      <c r="L127" s="17">
        <v>0.71001494768310913</v>
      </c>
      <c r="M127" s="17">
        <v>4.2351768809167911</v>
      </c>
      <c r="N127" s="79">
        <v>9890</v>
      </c>
      <c r="O127" s="17">
        <v>0.20222446916076847</v>
      </c>
      <c r="P127" s="17">
        <v>0.2224469160768453</v>
      </c>
      <c r="Q127" s="17">
        <v>49.585439838220424</v>
      </c>
      <c r="R127" s="17">
        <v>44.024266936299291</v>
      </c>
      <c r="S127" s="17">
        <v>0.28311425682507585</v>
      </c>
      <c r="T127" s="17">
        <v>1.0414560161779576</v>
      </c>
      <c r="U127" s="17">
        <v>4.6410515672396357</v>
      </c>
      <c r="V127">
        <v>5453</v>
      </c>
      <c r="W127" s="17">
        <v>23.454978910691363</v>
      </c>
      <c r="X127" s="17">
        <v>73.482486704566298</v>
      </c>
      <c r="Y127" s="17">
        <v>3.0625343847423436</v>
      </c>
      <c r="Z127" s="17">
        <v>57.691493863732546</v>
      </c>
      <c r="AA127">
        <v>5</v>
      </c>
    </row>
    <row r="128" spans="1:27">
      <c r="A128" t="s">
        <v>120</v>
      </c>
      <c r="B128">
        <v>2897</v>
      </c>
      <c r="C128" s="17">
        <v>55.160510873317229</v>
      </c>
      <c r="D128" s="17">
        <v>43.872972040041425</v>
      </c>
      <c r="E128" s="17">
        <v>0.96651708664135316</v>
      </c>
      <c r="F128">
        <v>2832</v>
      </c>
      <c r="G128" s="17">
        <v>34.322033898305079</v>
      </c>
      <c r="H128" s="17">
        <v>17.86723163841808</v>
      </c>
      <c r="I128" s="17">
        <v>23.693502824858754</v>
      </c>
      <c r="J128" s="17">
        <v>22.245762711864405</v>
      </c>
      <c r="K128" s="17">
        <v>0.1059322033898305</v>
      </c>
      <c r="L128" s="17">
        <v>0.1059322033898305</v>
      </c>
      <c r="M128" s="17">
        <v>1.6596045197740112</v>
      </c>
      <c r="N128" s="79">
        <v>3917</v>
      </c>
      <c r="O128" s="17">
        <v>34.082205769721725</v>
      </c>
      <c r="P128" s="17">
        <v>21.598161858565231</v>
      </c>
      <c r="Q128" s="17">
        <v>21.623691600714835</v>
      </c>
      <c r="R128" s="17">
        <v>20.168496298187389</v>
      </c>
      <c r="S128" s="17">
        <v>0.17870819504723004</v>
      </c>
      <c r="T128" s="17">
        <v>0.17870819504723004</v>
      </c>
      <c r="U128" s="17">
        <v>2.1700280827163647</v>
      </c>
      <c r="V128">
        <v>2118</v>
      </c>
      <c r="W128" s="17">
        <v>52.407932011331447</v>
      </c>
      <c r="X128" s="17">
        <v>46.883852691218131</v>
      </c>
      <c r="Y128" s="17">
        <v>0.708215297450425</v>
      </c>
      <c r="Z128" s="17">
        <v>54.279856483854438</v>
      </c>
      <c r="AA128">
        <v>20</v>
      </c>
    </row>
    <row r="129" spans="1:27">
      <c r="A129" t="s">
        <v>121</v>
      </c>
      <c r="B129">
        <v>75086</v>
      </c>
      <c r="C129" s="17">
        <v>65.010787630184055</v>
      </c>
      <c r="D129" s="17">
        <v>32.577311349652398</v>
      </c>
      <c r="E129" s="17">
        <v>2.4119010201635458</v>
      </c>
      <c r="F129">
        <v>74351</v>
      </c>
      <c r="G129" s="17">
        <v>33.84756089359928</v>
      </c>
      <c r="H129" s="17">
        <v>19.042111067773128</v>
      </c>
      <c r="I129" s="17">
        <v>20.139608075210823</v>
      </c>
      <c r="J129" s="17">
        <v>16.777178518110045</v>
      </c>
      <c r="K129" s="17">
        <v>0.72897472797944884</v>
      </c>
      <c r="L129" s="17">
        <v>1.002004008016032</v>
      </c>
      <c r="M129" s="17">
        <v>8.462562709311241</v>
      </c>
      <c r="N129" s="79">
        <v>105030</v>
      </c>
      <c r="O129" s="17">
        <v>32.024183566600016</v>
      </c>
      <c r="P129" s="17">
        <v>21.000666476244884</v>
      </c>
      <c r="Q129" s="17">
        <v>18.60230410358945</v>
      </c>
      <c r="R129" s="17">
        <v>15.61077787298867</v>
      </c>
      <c r="S129" s="17">
        <v>0.81500523659906698</v>
      </c>
      <c r="T129" s="17">
        <v>1.1472912501190136</v>
      </c>
      <c r="U129" s="17">
        <v>10.799771493858898</v>
      </c>
      <c r="V129">
        <v>47742</v>
      </c>
      <c r="W129" s="17">
        <v>62.255456411545381</v>
      </c>
      <c r="X129" s="17">
        <v>36.094005278371242</v>
      </c>
      <c r="Y129" s="17">
        <v>1.6505383100833648</v>
      </c>
      <c r="Z129" s="17">
        <v>47.045723295230587</v>
      </c>
      <c r="AA129">
        <v>91</v>
      </c>
    </row>
    <row r="130" spans="1:27">
      <c r="A130" t="s">
        <v>122</v>
      </c>
      <c r="B130">
        <v>37656</v>
      </c>
      <c r="C130" s="17">
        <v>61.756426598682815</v>
      </c>
      <c r="D130" s="17">
        <v>35.792436796260887</v>
      </c>
      <c r="E130" s="17">
        <v>2.4511366050562993</v>
      </c>
      <c r="F130">
        <v>37768</v>
      </c>
      <c r="G130" s="17">
        <v>30.742957000635457</v>
      </c>
      <c r="H130" s="17">
        <v>18.433594577420038</v>
      </c>
      <c r="I130" s="17">
        <v>20.665642872272823</v>
      </c>
      <c r="J130" s="17">
        <v>17.919932217750475</v>
      </c>
      <c r="K130" s="17">
        <v>0.88169879262868045</v>
      </c>
      <c r="L130" s="17">
        <v>1.6627833086210546</v>
      </c>
      <c r="M130" s="17">
        <v>9.6933912306714678</v>
      </c>
      <c r="N130" s="79">
        <v>50008</v>
      </c>
      <c r="O130" s="17">
        <v>29.259318509038557</v>
      </c>
      <c r="P130" s="17">
        <v>20.166773316269396</v>
      </c>
      <c r="Q130" s="17">
        <v>19.396896496560551</v>
      </c>
      <c r="R130" s="17">
        <v>17.085266357382821</v>
      </c>
      <c r="S130" s="17">
        <v>1.0078387458006719</v>
      </c>
      <c r="T130" s="17">
        <v>1.9416893297072468</v>
      </c>
      <c r="U130" s="17">
        <v>11.142217245240762</v>
      </c>
      <c r="V130">
        <v>26571</v>
      </c>
      <c r="W130" s="17">
        <v>58.048248090022959</v>
      </c>
      <c r="X130" s="17">
        <v>40.209250686839034</v>
      </c>
      <c r="Y130" s="17">
        <v>1.7425012231380075</v>
      </c>
      <c r="Z130" s="17">
        <v>54.290793183768535</v>
      </c>
      <c r="AA130">
        <v>19</v>
      </c>
    </row>
    <row r="131" spans="1:27">
      <c r="A131" t="s">
        <v>123</v>
      </c>
      <c r="B131">
        <v>1909</v>
      </c>
      <c r="C131" s="17">
        <v>21.00576217915139</v>
      </c>
      <c r="D131" s="17">
        <v>77.108433734939766</v>
      </c>
      <c r="E131" s="17">
        <v>1.885804085908853</v>
      </c>
      <c r="F131">
        <v>1896</v>
      </c>
      <c r="G131" s="17">
        <v>11.972573839662447</v>
      </c>
      <c r="H131" s="17">
        <v>5.9071729957805905</v>
      </c>
      <c r="I131" s="17">
        <v>41.61392405063291</v>
      </c>
      <c r="J131" s="17">
        <v>38.080168776371309</v>
      </c>
      <c r="K131" s="17">
        <v>0.31645569620253167</v>
      </c>
      <c r="L131" s="17">
        <v>0.63291139240506333</v>
      </c>
      <c r="M131" s="17">
        <v>1.4767932489451476</v>
      </c>
      <c r="N131" s="79">
        <v>2366</v>
      </c>
      <c r="O131" s="17">
        <v>12.679628064243447</v>
      </c>
      <c r="P131" s="17">
        <v>7.5655114116652573</v>
      </c>
      <c r="Q131" s="17">
        <v>40.617075232459847</v>
      </c>
      <c r="R131" s="17">
        <v>36.094674556213022</v>
      </c>
      <c r="S131" s="17">
        <v>0.38038884192730349</v>
      </c>
      <c r="T131" s="17">
        <v>0.80304311073541834</v>
      </c>
      <c r="U131" s="17">
        <v>1.8596787827557058</v>
      </c>
      <c r="V131">
        <v>1260</v>
      </c>
      <c r="W131" s="17">
        <v>27.222222222222221</v>
      </c>
      <c r="X131" s="17">
        <v>70.952380952380949</v>
      </c>
      <c r="Y131" s="17">
        <v>1.8253968253968256</v>
      </c>
      <c r="Z131" s="17">
        <v>56.375838926174495</v>
      </c>
      <c r="AA131">
        <v>8</v>
      </c>
    </row>
    <row r="132" spans="1:27">
      <c r="A132" t="s">
        <v>124</v>
      </c>
      <c r="B132">
        <v>5699</v>
      </c>
      <c r="C132" s="17">
        <v>40.357957536409891</v>
      </c>
      <c r="D132" s="17">
        <v>57.992630286015093</v>
      </c>
      <c r="E132" s="17">
        <v>1.6494121775750132</v>
      </c>
      <c r="F132">
        <v>5644</v>
      </c>
      <c r="G132" s="17">
        <v>22.34231041814316</v>
      </c>
      <c r="H132" s="17">
        <v>12.048192771084338</v>
      </c>
      <c r="I132" s="17">
        <v>34.036144578313255</v>
      </c>
      <c r="J132" s="17">
        <v>28.791637136782423</v>
      </c>
      <c r="K132" s="17">
        <v>0.24805102763997164</v>
      </c>
      <c r="L132" s="17">
        <v>0.19489723600283487</v>
      </c>
      <c r="M132" s="17">
        <v>2.3387668320340187</v>
      </c>
      <c r="N132" s="79">
        <v>7533</v>
      </c>
      <c r="O132" s="17">
        <v>23.244391344749769</v>
      </c>
      <c r="P132" s="17">
        <v>15.611310234966149</v>
      </c>
      <c r="Q132" s="17">
        <v>30.412850126111774</v>
      </c>
      <c r="R132" s="17">
        <v>26.762246117084825</v>
      </c>
      <c r="S132" s="17">
        <v>0.29204832072215586</v>
      </c>
      <c r="T132" s="17">
        <v>0.22567370237621134</v>
      </c>
      <c r="U132" s="17">
        <v>3.4514801539891145</v>
      </c>
      <c r="V132">
        <v>3754</v>
      </c>
      <c r="W132" s="17">
        <v>44.033031433137985</v>
      </c>
      <c r="X132" s="17">
        <v>54.18220564730953</v>
      </c>
      <c r="Y132" s="17">
        <v>1.7847629195524775</v>
      </c>
      <c r="Z132" s="17">
        <v>48.740586860555702</v>
      </c>
      <c r="AA132">
        <v>74</v>
      </c>
    </row>
    <row r="133" spans="1:27">
      <c r="A133" t="s">
        <v>125</v>
      </c>
      <c r="B133">
        <v>3582</v>
      </c>
      <c r="C133" s="17">
        <v>33.193746510329426</v>
      </c>
      <c r="D133" s="17">
        <v>65.466219988833046</v>
      </c>
      <c r="E133" s="17">
        <v>1.340033500837521</v>
      </c>
      <c r="F133">
        <v>3542</v>
      </c>
      <c r="G133" s="17">
        <v>17.193675889328063</v>
      </c>
      <c r="H133" s="17">
        <v>8.9779785431959347</v>
      </c>
      <c r="I133" s="17">
        <v>37.09768492377188</v>
      </c>
      <c r="J133" s="17">
        <v>33.879164313946923</v>
      </c>
      <c r="K133" s="17">
        <v>0.1411631846414455</v>
      </c>
      <c r="L133" s="17">
        <v>0.42348955392433651</v>
      </c>
      <c r="M133" s="17">
        <v>2.2868435911914173</v>
      </c>
      <c r="N133" s="79">
        <v>4904</v>
      </c>
      <c r="O133" s="17">
        <v>19.269983686786297</v>
      </c>
      <c r="P133" s="17">
        <v>12.336867862969005</v>
      </c>
      <c r="Q133" s="17">
        <v>33.972267536704734</v>
      </c>
      <c r="R133" s="17">
        <v>30.831973898858074</v>
      </c>
      <c r="S133" s="17">
        <v>0.18352365415986949</v>
      </c>
      <c r="T133" s="17">
        <v>0.69331158238172919</v>
      </c>
      <c r="U133" s="17">
        <v>2.7120717781402939</v>
      </c>
      <c r="V133">
        <v>2209</v>
      </c>
      <c r="W133" s="17">
        <v>36.441828881846988</v>
      </c>
      <c r="X133" s="17">
        <v>61.430511543684929</v>
      </c>
      <c r="Y133" s="17">
        <v>2.1276595744680851</v>
      </c>
      <c r="Z133" s="17">
        <v>44.971498371335507</v>
      </c>
      <c r="AA133">
        <v>112</v>
      </c>
    </row>
    <row r="134" spans="1:27">
      <c r="A134" t="s">
        <v>126</v>
      </c>
      <c r="B134">
        <v>25600</v>
      </c>
      <c r="C134" s="17">
        <v>36.55078125</v>
      </c>
      <c r="D134" s="17">
        <v>61.1171875</v>
      </c>
      <c r="E134" s="17">
        <v>2.33203125</v>
      </c>
      <c r="F134">
        <v>25419</v>
      </c>
      <c r="G134" s="17">
        <v>18.088831189267871</v>
      </c>
      <c r="H134" s="17">
        <v>8.9972068138007</v>
      </c>
      <c r="I134" s="17">
        <v>36.232739289507848</v>
      </c>
      <c r="J134" s="17">
        <v>31.256146976670994</v>
      </c>
      <c r="K134" s="17">
        <v>0.4288130925685511</v>
      </c>
      <c r="L134" s="17">
        <v>0.89696683583146475</v>
      </c>
      <c r="M134" s="17">
        <v>4.0992958023525716</v>
      </c>
      <c r="N134" s="79">
        <v>34851</v>
      </c>
      <c r="O134" s="17">
        <v>18.734039195431983</v>
      </c>
      <c r="P134" s="17">
        <v>11.916444291412011</v>
      </c>
      <c r="Q134" s="17">
        <v>33.413675360821784</v>
      </c>
      <c r="R134" s="17">
        <v>29.115376890189665</v>
      </c>
      <c r="S134" s="17">
        <v>0.49926831367823021</v>
      </c>
      <c r="T134" s="17">
        <v>1.1047028779661989</v>
      </c>
      <c r="U134" s="17">
        <v>5.2164930705001291</v>
      </c>
      <c r="V134">
        <v>16691</v>
      </c>
      <c r="W134" s="17">
        <v>36.654484452699059</v>
      </c>
      <c r="X134" s="17">
        <v>60.643460547600505</v>
      </c>
      <c r="Y134" s="17">
        <v>2.7020549997004375</v>
      </c>
      <c r="Z134" s="17">
        <v>48.795532947436122</v>
      </c>
      <c r="AA134">
        <v>73</v>
      </c>
    </row>
    <row r="135" spans="1:27">
      <c r="A135" t="s">
        <v>127</v>
      </c>
      <c r="B135">
        <v>9766</v>
      </c>
      <c r="C135" s="17">
        <v>18.810157689944706</v>
      </c>
      <c r="D135" s="17">
        <v>78.701617857874268</v>
      </c>
      <c r="E135" s="17">
        <v>2.4882244521810364</v>
      </c>
      <c r="F135">
        <v>9775</v>
      </c>
      <c r="G135" s="17">
        <v>4.859335038363171</v>
      </c>
      <c r="H135" s="17">
        <v>2.9565217391304346</v>
      </c>
      <c r="I135" s="17">
        <v>46.976982097186699</v>
      </c>
      <c r="J135" s="17">
        <v>41.186700767263432</v>
      </c>
      <c r="K135" s="17">
        <v>0.40920716112531963</v>
      </c>
      <c r="L135" s="17">
        <v>0.40920716112531963</v>
      </c>
      <c r="M135" s="17">
        <v>3.2020460358056266</v>
      </c>
      <c r="N135" s="79">
        <v>13156</v>
      </c>
      <c r="O135" s="17">
        <v>5.4423837032532685</v>
      </c>
      <c r="P135" s="17">
        <v>4.0665855883247186</v>
      </c>
      <c r="Q135" s="17">
        <v>45.484949832775918</v>
      </c>
      <c r="R135" s="17">
        <v>39.586500456065671</v>
      </c>
      <c r="S135" s="17">
        <v>0.49407114624505932</v>
      </c>
      <c r="T135" s="17">
        <v>0.58528428093645479</v>
      </c>
      <c r="U135" s="17">
        <v>4.3402249923989054</v>
      </c>
      <c r="V135">
        <v>5136</v>
      </c>
      <c r="W135" s="17">
        <v>22.410436137071652</v>
      </c>
      <c r="X135" s="17">
        <v>74.610591900311533</v>
      </c>
      <c r="Y135" s="17">
        <v>2.9789719626168223</v>
      </c>
      <c r="Z135" s="17">
        <v>39.804696582190189</v>
      </c>
      <c r="AA135">
        <v>146</v>
      </c>
    </row>
    <row r="136" spans="1:27">
      <c r="A136" t="s">
        <v>128</v>
      </c>
      <c r="B136">
        <v>2055</v>
      </c>
      <c r="C136" s="17">
        <v>59.464720194647199</v>
      </c>
      <c r="D136" s="17">
        <v>39.172749391727493</v>
      </c>
      <c r="E136" s="17">
        <v>1.3625304136253042</v>
      </c>
      <c r="F136">
        <v>2066</v>
      </c>
      <c r="G136" s="17">
        <v>35.091965150048402</v>
      </c>
      <c r="H136" s="17">
        <v>20.716360116166506</v>
      </c>
      <c r="I136" s="17">
        <v>20.764762826718297</v>
      </c>
      <c r="J136" s="17">
        <v>21.10358180058083</v>
      </c>
      <c r="K136" s="17">
        <v>4.8402710551790899E-2</v>
      </c>
      <c r="L136" s="17">
        <v>0.29041626331074544</v>
      </c>
      <c r="M136" s="17">
        <v>1.984511132623427</v>
      </c>
      <c r="N136" s="79">
        <v>2922</v>
      </c>
      <c r="O136" s="17">
        <v>33.641341546885698</v>
      </c>
      <c r="P136" s="17">
        <v>25.701574264202602</v>
      </c>
      <c r="Q136" s="17">
        <v>18.548939082819988</v>
      </c>
      <c r="R136" s="17">
        <v>19.096509240246405</v>
      </c>
      <c r="S136" s="17">
        <v>0.20533880903490762</v>
      </c>
      <c r="T136" s="17">
        <v>0.30800821355236141</v>
      </c>
      <c r="U136" s="17">
        <v>2.4982888432580426</v>
      </c>
      <c r="V136">
        <v>1212</v>
      </c>
      <c r="W136" s="17">
        <v>63.201320132013208</v>
      </c>
      <c r="X136" s="17">
        <v>35.561056105610561</v>
      </c>
      <c r="Y136" s="17">
        <v>1.2376237623762376</v>
      </c>
      <c r="Z136" s="17">
        <v>42.721184349665137</v>
      </c>
      <c r="AA136">
        <v>135</v>
      </c>
    </row>
    <row r="137" spans="1:27">
      <c r="A137" t="s">
        <v>129</v>
      </c>
      <c r="B137">
        <v>10974</v>
      </c>
      <c r="C137" s="17">
        <v>50.300710770913071</v>
      </c>
      <c r="D137" s="17">
        <v>48.077273555677053</v>
      </c>
      <c r="E137" s="17">
        <v>1.6220156734098778</v>
      </c>
      <c r="F137">
        <v>10880</v>
      </c>
      <c r="G137" s="17">
        <v>27.784926470588232</v>
      </c>
      <c r="H137" s="17">
        <v>14.751838235294118</v>
      </c>
      <c r="I137" s="17">
        <v>29.365808823529409</v>
      </c>
      <c r="J137" s="17">
        <v>25.045955882352942</v>
      </c>
      <c r="K137" s="17">
        <v>0.35845588235294118</v>
      </c>
      <c r="L137" s="17">
        <v>0.52389705882352933</v>
      </c>
      <c r="M137" s="17">
        <v>2.1691176470588234</v>
      </c>
      <c r="N137" s="79">
        <v>15201</v>
      </c>
      <c r="O137" s="17">
        <v>29.596737056772582</v>
      </c>
      <c r="P137" s="17">
        <v>18.78165910137491</v>
      </c>
      <c r="Q137" s="17">
        <v>25.741727517926456</v>
      </c>
      <c r="R137" s="17">
        <v>21.939346095651601</v>
      </c>
      <c r="S137" s="17">
        <v>0.49338859285573317</v>
      </c>
      <c r="T137" s="17">
        <v>0.73021511742648504</v>
      </c>
      <c r="U137" s="17">
        <v>2.7169265179922375</v>
      </c>
      <c r="V137">
        <v>7998</v>
      </c>
      <c r="W137" s="17">
        <v>54.31357839459865</v>
      </c>
      <c r="X137" s="17">
        <v>44.661165291322831</v>
      </c>
      <c r="Y137" s="17">
        <v>1.0252563140785198</v>
      </c>
      <c r="Z137" s="17">
        <v>45.62464346833999</v>
      </c>
      <c r="AA137">
        <v>103</v>
      </c>
    </row>
    <row r="138" spans="1:27">
      <c r="A138" t="s">
        <v>130</v>
      </c>
      <c r="B138">
        <v>3244</v>
      </c>
      <c r="C138" s="17">
        <v>61.713933415536374</v>
      </c>
      <c r="D138" s="17">
        <v>36.868064118372381</v>
      </c>
      <c r="E138" s="17">
        <v>1.4180024660912454</v>
      </c>
      <c r="F138">
        <v>3220</v>
      </c>
      <c r="G138" s="17">
        <v>34.068322981366464</v>
      </c>
      <c r="H138" s="17">
        <v>21.428571428571427</v>
      </c>
      <c r="I138" s="17">
        <v>21.118012422360248</v>
      </c>
      <c r="J138" s="17">
        <v>19.534161490683228</v>
      </c>
      <c r="K138" s="17">
        <v>0.12422360248447205</v>
      </c>
      <c r="L138" s="17">
        <v>0.3105590062111801</v>
      </c>
      <c r="M138" s="17">
        <v>3.4161490683229814</v>
      </c>
      <c r="N138" s="79">
        <v>4142</v>
      </c>
      <c r="O138" s="17">
        <v>32.906808305166585</v>
      </c>
      <c r="P138" s="17">
        <v>23.756639304683727</v>
      </c>
      <c r="Q138" s="17">
        <v>20.086914534041526</v>
      </c>
      <c r="R138" s="17">
        <v>18.855625301786578</v>
      </c>
      <c r="S138" s="17">
        <v>0.14485755673587639</v>
      </c>
      <c r="T138" s="17">
        <v>0.36214389183969098</v>
      </c>
      <c r="U138" s="17">
        <v>3.8870111057460166</v>
      </c>
      <c r="V138">
        <v>2147</v>
      </c>
      <c r="W138" s="17">
        <v>62.179785747554725</v>
      </c>
      <c r="X138" s="17">
        <v>36.236609222170472</v>
      </c>
      <c r="Y138" s="17">
        <v>1.5836050302748022</v>
      </c>
      <c r="Z138" s="17">
        <v>51.241050119331746</v>
      </c>
      <c r="AA138">
        <v>47</v>
      </c>
    </row>
    <row r="139" spans="1:27">
      <c r="A139" t="s">
        <v>131</v>
      </c>
      <c r="B139">
        <v>897</v>
      </c>
      <c r="C139" s="17">
        <v>60.758082497212925</v>
      </c>
      <c r="D139" s="17">
        <v>38.90746934225195</v>
      </c>
      <c r="E139" s="17">
        <v>0.33444816053511706</v>
      </c>
      <c r="F139">
        <v>896</v>
      </c>
      <c r="G139" s="17">
        <v>30.803571428571431</v>
      </c>
      <c r="H139" s="17">
        <v>24.665178571428573</v>
      </c>
      <c r="I139" s="17">
        <v>22.767857142857142</v>
      </c>
      <c r="J139" s="17">
        <v>19.308035714285715</v>
      </c>
      <c r="K139" s="17">
        <v>0.11160714285714285</v>
      </c>
      <c r="L139" s="17">
        <v>0.2232142857142857</v>
      </c>
      <c r="M139" s="17">
        <v>2.1205357142857144</v>
      </c>
      <c r="N139" s="79">
        <v>1159</v>
      </c>
      <c r="O139" s="17">
        <v>28.645383951682486</v>
      </c>
      <c r="P139" s="17">
        <v>28.731665228645387</v>
      </c>
      <c r="Q139" s="17">
        <v>20.793787748058669</v>
      </c>
      <c r="R139" s="17">
        <v>18.895599654874893</v>
      </c>
      <c r="S139" s="17">
        <v>8.6281276962899056E-2</v>
      </c>
      <c r="T139" s="17">
        <v>0.43140638481449528</v>
      </c>
      <c r="U139" s="17">
        <v>2.4158757549611733</v>
      </c>
      <c r="V139">
        <v>557</v>
      </c>
      <c r="W139" s="17">
        <v>59.605026929982039</v>
      </c>
      <c r="X139" s="17">
        <v>38.958707360861759</v>
      </c>
      <c r="Y139" s="17">
        <v>1.4362657091561939</v>
      </c>
      <c r="Z139" s="17">
        <v>46.416666666666664</v>
      </c>
      <c r="AA139">
        <v>100</v>
      </c>
    </row>
    <row r="140" spans="1:27">
      <c r="A140" t="s">
        <v>132</v>
      </c>
      <c r="B140">
        <v>6886</v>
      </c>
      <c r="C140" s="17">
        <v>24.411850130699971</v>
      </c>
      <c r="D140" s="17">
        <v>74.005227998838222</v>
      </c>
      <c r="E140" s="17">
        <v>1.5829218704618064</v>
      </c>
      <c r="F140">
        <v>6864</v>
      </c>
      <c r="G140" s="17">
        <v>10.912004662004662</v>
      </c>
      <c r="H140" s="17">
        <v>6.1334498834498836</v>
      </c>
      <c r="I140" s="17">
        <v>41.95804195804196</v>
      </c>
      <c r="J140" s="17">
        <v>35.70804195804196</v>
      </c>
      <c r="K140" s="17">
        <v>0.30594405594405594</v>
      </c>
      <c r="L140" s="17">
        <v>1.5297202797202798</v>
      </c>
      <c r="M140" s="17">
        <v>3.4527972027972025</v>
      </c>
      <c r="N140" s="79">
        <v>9302</v>
      </c>
      <c r="O140" s="17">
        <v>11.922167275854655</v>
      </c>
      <c r="P140" s="17">
        <v>8.1810363362717702</v>
      </c>
      <c r="Q140" s="17">
        <v>39.410879380778333</v>
      </c>
      <c r="R140" s="17">
        <v>33.154160395613843</v>
      </c>
      <c r="S140" s="17">
        <v>0.27950978284239947</v>
      </c>
      <c r="T140" s="17">
        <v>2.3005805203182113</v>
      </c>
      <c r="U140" s="17">
        <v>4.7516663083207913</v>
      </c>
      <c r="V140">
        <v>4220</v>
      </c>
      <c r="W140" s="17">
        <v>28.554502369668246</v>
      </c>
      <c r="X140" s="17">
        <v>69.526066350710906</v>
      </c>
      <c r="Y140" s="17">
        <v>1.919431279620853</v>
      </c>
      <c r="Z140" s="17">
        <v>46.363436607339047</v>
      </c>
      <c r="AA140">
        <v>101</v>
      </c>
    </row>
    <row r="141" spans="1:27">
      <c r="A141" t="s">
        <v>133</v>
      </c>
      <c r="B141">
        <v>3405</v>
      </c>
      <c r="C141" s="17">
        <v>38.061674008810577</v>
      </c>
      <c r="D141" s="17">
        <v>60.616740088105722</v>
      </c>
      <c r="E141" s="17">
        <v>1.3215859030837005</v>
      </c>
      <c r="F141">
        <v>3377</v>
      </c>
      <c r="G141" s="17">
        <v>21.735267989339651</v>
      </c>
      <c r="H141" s="17">
        <v>11.163754811963281</v>
      </c>
      <c r="I141" s="17">
        <v>33.165531536867043</v>
      </c>
      <c r="J141" s="17">
        <v>29.848978383180334</v>
      </c>
      <c r="K141" s="17">
        <v>0.11844832691738229</v>
      </c>
      <c r="L141" s="17">
        <v>0.29612081729345574</v>
      </c>
      <c r="M141" s="17">
        <v>3.6718981344388508</v>
      </c>
      <c r="N141" s="79">
        <v>4378</v>
      </c>
      <c r="O141" s="17">
        <v>22.133394243947009</v>
      </c>
      <c r="P141" s="17">
        <v>14.664230242119688</v>
      </c>
      <c r="Q141" s="17">
        <v>30.402010050251256</v>
      </c>
      <c r="R141" s="17">
        <v>27.409776153494747</v>
      </c>
      <c r="S141" s="17">
        <v>0.18273184102329831</v>
      </c>
      <c r="T141" s="17">
        <v>0.41114664230242121</v>
      </c>
      <c r="U141" s="17">
        <v>4.7967108268615801</v>
      </c>
      <c r="V141">
        <v>2188</v>
      </c>
      <c r="W141" s="17">
        <v>43.921389396709323</v>
      </c>
      <c r="X141" s="17">
        <v>54.113345521023767</v>
      </c>
      <c r="Y141" s="17">
        <v>1.9652650822669104</v>
      </c>
      <c r="Z141" s="17">
        <v>51.121495327102807</v>
      </c>
      <c r="AA141">
        <v>48</v>
      </c>
    </row>
    <row r="142" spans="1:27">
      <c r="A142" t="s">
        <v>134</v>
      </c>
      <c r="B142">
        <v>3795</v>
      </c>
      <c r="C142" s="17">
        <v>34.598155467720687</v>
      </c>
      <c r="D142" s="17">
        <v>64.558629776021078</v>
      </c>
      <c r="E142" s="17">
        <v>0.8432147562582345</v>
      </c>
      <c r="F142">
        <v>3744</v>
      </c>
      <c r="G142" s="17">
        <v>18.589743589743591</v>
      </c>
      <c r="H142" s="17">
        <v>10.550213675213675</v>
      </c>
      <c r="I142" s="17">
        <v>35.763888888888893</v>
      </c>
      <c r="J142" s="17">
        <v>32.719017094017097</v>
      </c>
      <c r="K142" s="17">
        <v>0.18696581196581197</v>
      </c>
      <c r="L142" s="17">
        <v>0.34722222222222221</v>
      </c>
      <c r="M142" s="17">
        <v>1.8429487179487181</v>
      </c>
      <c r="N142" s="79">
        <v>5103</v>
      </c>
      <c r="O142" s="17">
        <v>19.772682735645699</v>
      </c>
      <c r="P142" s="17">
        <v>13.364687438761514</v>
      </c>
      <c r="Q142" s="17">
        <v>33.274544385655496</v>
      </c>
      <c r="R142" s="17">
        <v>30.413482265334117</v>
      </c>
      <c r="S142" s="17">
        <v>0.25475210660395847</v>
      </c>
      <c r="T142" s="17">
        <v>0.37233000195963162</v>
      </c>
      <c r="U142" s="17">
        <v>2.5475210660395846</v>
      </c>
      <c r="V142">
        <v>2701</v>
      </c>
      <c r="W142" s="17">
        <v>44.094779711218067</v>
      </c>
      <c r="X142" s="17">
        <v>53.794890781192152</v>
      </c>
      <c r="Y142" s="17">
        <v>2.1103295075897819</v>
      </c>
      <c r="Z142" s="17">
        <v>50.646915432214513</v>
      </c>
      <c r="AA142">
        <v>53</v>
      </c>
    </row>
    <row r="143" spans="1:27">
      <c r="A143" t="s">
        <v>135</v>
      </c>
      <c r="B143">
        <v>4181</v>
      </c>
      <c r="C143" s="17">
        <v>54.221478115283425</v>
      </c>
      <c r="D143" s="17">
        <v>44.821812963405883</v>
      </c>
      <c r="E143" s="17">
        <v>0.95670892131069118</v>
      </c>
      <c r="F143">
        <v>4188</v>
      </c>
      <c r="G143" s="17">
        <v>33.810888252148999</v>
      </c>
      <c r="H143" s="17">
        <v>17.168099331423115</v>
      </c>
      <c r="I143" s="17">
        <v>23.615090735434574</v>
      </c>
      <c r="J143" s="17">
        <v>22.015281757402104</v>
      </c>
      <c r="K143" s="17">
        <v>4.775549188156638E-2</v>
      </c>
      <c r="L143" s="17">
        <v>0.38204393505253104</v>
      </c>
      <c r="M143" s="17">
        <v>2.9608404966571156</v>
      </c>
      <c r="N143" s="79">
        <v>5866</v>
      </c>
      <c r="O143" s="17">
        <v>34.231162632117282</v>
      </c>
      <c r="P143" s="17">
        <v>23.440163654960791</v>
      </c>
      <c r="Q143" s="17">
        <v>19.911353562904878</v>
      </c>
      <c r="R143" s="17">
        <v>18.530514831230821</v>
      </c>
      <c r="S143" s="17">
        <v>0.18752130923968632</v>
      </c>
      <c r="T143" s="17">
        <v>0.39209001022843509</v>
      </c>
      <c r="U143" s="17">
        <v>3.3071939993181045</v>
      </c>
      <c r="V143">
        <v>3248</v>
      </c>
      <c r="W143" s="17">
        <v>54.587438423645317</v>
      </c>
      <c r="X143" s="17">
        <v>43.96551724137931</v>
      </c>
      <c r="Y143" s="17">
        <v>1.4470443349753694</v>
      </c>
      <c r="Z143" s="17">
        <v>55.893994149027705</v>
      </c>
      <c r="AA143">
        <v>9</v>
      </c>
    </row>
    <row r="144" spans="1:27">
      <c r="A144" t="s">
        <v>136</v>
      </c>
      <c r="B144">
        <v>18738</v>
      </c>
      <c r="C144" s="17">
        <v>38.115060305262034</v>
      </c>
      <c r="D144" s="17">
        <v>59.921016116981541</v>
      </c>
      <c r="E144" s="17">
        <v>1.963923577756431</v>
      </c>
      <c r="F144">
        <v>18621</v>
      </c>
      <c r="G144" s="17">
        <v>19.171902690510713</v>
      </c>
      <c r="H144" s="17">
        <v>9.2852156167767568</v>
      </c>
      <c r="I144" s="17">
        <v>35.980881800118148</v>
      </c>
      <c r="J144" s="17">
        <v>29.976907792277537</v>
      </c>
      <c r="K144" s="17">
        <v>0.35443853713549217</v>
      </c>
      <c r="L144" s="17">
        <v>0.41888190752376347</v>
      </c>
      <c r="M144" s="17">
        <v>4.8117716556575907</v>
      </c>
      <c r="N144" s="79">
        <v>24759</v>
      </c>
      <c r="O144" s="17">
        <v>19.6413425421059</v>
      </c>
      <c r="P144" s="17">
        <v>12.419726160184176</v>
      </c>
      <c r="Q144" s="17">
        <v>33.111191889817846</v>
      </c>
      <c r="R144" s="17">
        <v>27.937315723575267</v>
      </c>
      <c r="S144" s="17">
        <v>0.44428288703097862</v>
      </c>
      <c r="T144" s="17">
        <v>0.60584030049678905</v>
      </c>
      <c r="U144" s="17">
        <v>5.8403004967890464</v>
      </c>
      <c r="V144">
        <v>10927</v>
      </c>
      <c r="W144" s="17">
        <v>39.736432689667794</v>
      </c>
      <c r="X144" s="17">
        <v>58.469845337238034</v>
      </c>
      <c r="Y144" s="17">
        <v>1.7937219730941705</v>
      </c>
      <c r="Z144" s="17">
        <v>44.788293642660982</v>
      </c>
      <c r="AA144">
        <v>116</v>
      </c>
    </row>
    <row r="145" spans="1:27">
      <c r="A145" t="s">
        <v>137</v>
      </c>
      <c r="B145">
        <v>14175</v>
      </c>
      <c r="C145" s="17">
        <v>30.666666666666664</v>
      </c>
      <c r="D145" s="17">
        <v>67.611992945326278</v>
      </c>
      <c r="E145" s="17">
        <v>1.7213403880070546</v>
      </c>
      <c r="F145">
        <v>14049</v>
      </c>
      <c r="G145" s="17">
        <v>14.470780838493843</v>
      </c>
      <c r="H145" s="17">
        <v>7.0325290056231751</v>
      </c>
      <c r="I145" s="17">
        <v>39.63983201651363</v>
      </c>
      <c r="J145" s="17">
        <v>33.959712435048758</v>
      </c>
      <c r="K145" s="17">
        <v>0.5124919923126201</v>
      </c>
      <c r="L145" s="17">
        <v>1.7723681400811444</v>
      </c>
      <c r="M145" s="17">
        <v>2.6122855719268272</v>
      </c>
      <c r="N145" s="79">
        <v>19047</v>
      </c>
      <c r="O145" s="17">
        <v>16.3647818554103</v>
      </c>
      <c r="P145" s="17">
        <v>10.290334435869166</v>
      </c>
      <c r="Q145" s="17">
        <v>36.105423426261353</v>
      </c>
      <c r="R145" s="17">
        <v>30.792250748149314</v>
      </c>
      <c r="S145" s="17">
        <v>0.72452354701527799</v>
      </c>
      <c r="T145" s="17">
        <v>2.2890743949178347</v>
      </c>
      <c r="U145" s="17">
        <v>3.4336115923767521</v>
      </c>
      <c r="V145">
        <v>8484</v>
      </c>
      <c r="W145" s="17">
        <v>31.718528995756717</v>
      </c>
      <c r="X145" s="17">
        <v>65.924092409240913</v>
      </c>
      <c r="Y145" s="17">
        <v>2.3573785950023574</v>
      </c>
      <c r="Z145" s="17">
        <v>43.487621097954793</v>
      </c>
      <c r="AA145">
        <v>126</v>
      </c>
    </row>
    <row r="146" spans="1:27">
      <c r="A146" t="s">
        <v>138</v>
      </c>
      <c r="B146">
        <v>9111</v>
      </c>
      <c r="C146" s="17">
        <v>25.661288552299418</v>
      </c>
      <c r="D146" s="17">
        <v>72.604543957853139</v>
      </c>
      <c r="E146" s="17">
        <v>1.7341674898474373</v>
      </c>
      <c r="F146">
        <v>9026</v>
      </c>
      <c r="G146" s="17">
        <v>12.641258586306225</v>
      </c>
      <c r="H146" s="17">
        <v>5.8276091291823624</v>
      </c>
      <c r="I146" s="17">
        <v>41.790383337026363</v>
      </c>
      <c r="J146" s="17">
        <v>34.910259251052516</v>
      </c>
      <c r="K146" s="17">
        <v>0.29913582982495013</v>
      </c>
      <c r="L146" s="17">
        <v>1.4292045202747619</v>
      </c>
      <c r="M146" s="17">
        <v>3.1021493463328165</v>
      </c>
      <c r="N146" s="79">
        <v>12270</v>
      </c>
      <c r="O146" s="17">
        <v>14.547677261613693</v>
      </c>
      <c r="P146" s="17">
        <v>8.6960065199673995</v>
      </c>
      <c r="Q146" s="17">
        <v>38.386308068459655</v>
      </c>
      <c r="R146" s="17">
        <v>31.964140179299104</v>
      </c>
      <c r="S146" s="17">
        <v>0.39119804400977992</v>
      </c>
      <c r="T146" s="17">
        <v>1.9804400977995109</v>
      </c>
      <c r="U146" s="17">
        <v>4.0342298288508553</v>
      </c>
      <c r="V146">
        <v>5535</v>
      </c>
      <c r="W146" s="17">
        <v>28.617886178861792</v>
      </c>
      <c r="X146" s="17">
        <v>69.376693766937663</v>
      </c>
      <c r="Y146" s="17">
        <v>2.0054200542005423</v>
      </c>
      <c r="Z146" s="17">
        <v>38.517745302713983</v>
      </c>
      <c r="AA146">
        <v>149</v>
      </c>
    </row>
    <row r="147" spans="1:27">
      <c r="A147" t="s">
        <v>139</v>
      </c>
      <c r="B147">
        <v>6739</v>
      </c>
      <c r="C147" s="17">
        <v>17.955186229410891</v>
      </c>
      <c r="D147" s="17">
        <v>79.878320225552756</v>
      </c>
      <c r="E147" s="17">
        <v>2.1664935450363556</v>
      </c>
      <c r="F147">
        <v>6811</v>
      </c>
      <c r="G147" s="17">
        <v>0.17618558214652769</v>
      </c>
      <c r="H147" s="17">
        <v>0.14682131845543972</v>
      </c>
      <c r="I147" s="17">
        <v>51.137865218029653</v>
      </c>
      <c r="J147" s="17">
        <v>44.765819997063574</v>
      </c>
      <c r="K147" s="17">
        <v>0.22023197768315958</v>
      </c>
      <c r="L147" s="17">
        <v>0.38173542798414328</v>
      </c>
      <c r="M147" s="17">
        <v>3.1713404786374979</v>
      </c>
      <c r="N147" s="79">
        <v>8616</v>
      </c>
      <c r="O147" s="17">
        <v>0.32497678737233054</v>
      </c>
      <c r="P147" s="17">
        <v>0.2785515320334262</v>
      </c>
      <c r="Q147" s="17">
        <v>50.847260909935002</v>
      </c>
      <c r="R147" s="17">
        <v>44.312906220984217</v>
      </c>
      <c r="S147" s="17">
        <v>0.34818941504178275</v>
      </c>
      <c r="T147" s="17">
        <v>0.49907149489322195</v>
      </c>
      <c r="U147" s="17">
        <v>3.3890436397400183</v>
      </c>
      <c r="V147">
        <v>4264</v>
      </c>
      <c r="W147" s="17">
        <v>24.179174484052531</v>
      </c>
      <c r="X147" s="17">
        <v>73.92120075046904</v>
      </c>
      <c r="Y147" s="17">
        <v>1.8996247654784242</v>
      </c>
      <c r="Z147" s="17">
        <v>52.739641311069882</v>
      </c>
      <c r="AA147">
        <v>32</v>
      </c>
    </row>
    <row r="148" spans="1:27">
      <c r="A148" t="s">
        <v>140</v>
      </c>
      <c r="B148">
        <v>2703</v>
      </c>
      <c r="C148" s="17">
        <v>31.89049204587495</v>
      </c>
      <c r="D148" s="17">
        <v>66.925638179800217</v>
      </c>
      <c r="E148" s="17">
        <v>1.1838697743248243</v>
      </c>
      <c r="F148">
        <v>2696</v>
      </c>
      <c r="G148" s="17">
        <v>19.176557863501483</v>
      </c>
      <c r="H148" s="17">
        <v>9.0133531157270035</v>
      </c>
      <c r="I148" s="17">
        <v>36.795252225519285</v>
      </c>
      <c r="J148" s="17">
        <v>33.197329376854597</v>
      </c>
      <c r="K148" s="17">
        <v>0</v>
      </c>
      <c r="L148" s="17">
        <v>0.22255192878338279</v>
      </c>
      <c r="M148" s="17">
        <v>1.5949554896142433</v>
      </c>
      <c r="N148" s="79">
        <v>3777</v>
      </c>
      <c r="O148" s="17">
        <v>19.406936722266348</v>
      </c>
      <c r="P148" s="17">
        <v>12.417262377548319</v>
      </c>
      <c r="Q148" s="17">
        <v>34.683611331744771</v>
      </c>
      <c r="R148" s="17">
        <v>30.924013767540377</v>
      </c>
      <c r="S148" s="17">
        <v>0.15885623510722796</v>
      </c>
      <c r="T148" s="17">
        <v>0.34418850939899392</v>
      </c>
      <c r="U148" s="17">
        <v>2.0651310563939633</v>
      </c>
      <c r="V148">
        <v>1506</v>
      </c>
      <c r="W148" s="17">
        <v>37.981407702523242</v>
      </c>
      <c r="X148" s="17">
        <v>60.225763612217797</v>
      </c>
      <c r="Y148" s="17">
        <v>1.7928286852589643</v>
      </c>
      <c r="Z148" s="17">
        <v>40.49475665501479</v>
      </c>
      <c r="AA148">
        <v>143</v>
      </c>
    </row>
    <row r="149" spans="1:27">
      <c r="A149" t="s">
        <v>141</v>
      </c>
      <c r="B149">
        <v>26024</v>
      </c>
      <c r="C149" s="17">
        <v>37.323240086074392</v>
      </c>
      <c r="D149" s="17">
        <v>60.521057485398089</v>
      </c>
      <c r="E149" s="17">
        <v>2.1557024285275133</v>
      </c>
      <c r="F149">
        <v>25565</v>
      </c>
      <c r="G149" s="17">
        <v>18.95951496186192</v>
      </c>
      <c r="H149" s="17">
        <v>9.1687854488558589</v>
      </c>
      <c r="I149" s="17">
        <v>36.24095442988461</v>
      </c>
      <c r="J149" s="17">
        <v>30.494817132798747</v>
      </c>
      <c r="K149" s="17">
        <v>0.46156855075298259</v>
      </c>
      <c r="L149" s="17">
        <v>0.64150205358889112</v>
      </c>
      <c r="M149" s="17">
        <v>4.032857422256992</v>
      </c>
      <c r="N149" s="79">
        <v>35601</v>
      </c>
      <c r="O149" s="17">
        <v>19.864610544647622</v>
      </c>
      <c r="P149" s="17">
        <v>12.395719221370186</v>
      </c>
      <c r="Q149" s="17">
        <v>33.136709642987555</v>
      </c>
      <c r="R149" s="17">
        <v>28.207072835032726</v>
      </c>
      <c r="S149" s="17">
        <v>0.58987107103733039</v>
      </c>
      <c r="T149" s="17">
        <v>0.73593438386562171</v>
      </c>
      <c r="U149" s="17">
        <v>5.0700823010589593</v>
      </c>
      <c r="V149">
        <v>15657</v>
      </c>
      <c r="W149" s="17">
        <v>38.717506546592581</v>
      </c>
      <c r="X149" s="17">
        <v>59.149262310787506</v>
      </c>
      <c r="Y149" s="17">
        <v>2.1332311426199144</v>
      </c>
      <c r="Z149" s="17">
        <v>45.374717440445139</v>
      </c>
      <c r="AA149">
        <v>105</v>
      </c>
    </row>
    <row r="150" spans="1:27">
      <c r="A150" t="s">
        <v>142</v>
      </c>
      <c r="B150">
        <v>3394</v>
      </c>
      <c r="C150" s="17">
        <v>36.711844431349441</v>
      </c>
      <c r="D150" s="17">
        <v>61.726576311137308</v>
      </c>
      <c r="E150" s="17">
        <v>1.5615792575132588</v>
      </c>
      <c r="F150">
        <v>3349</v>
      </c>
      <c r="G150" s="17">
        <v>21.080919677515677</v>
      </c>
      <c r="H150" s="17">
        <v>11.018214392355926</v>
      </c>
      <c r="I150" s="17">
        <v>34.876082412660494</v>
      </c>
      <c r="J150" s="17">
        <v>30.397133472678412</v>
      </c>
      <c r="K150" s="17">
        <v>0.17915795759928338</v>
      </c>
      <c r="L150" s="17">
        <v>0.41803523439832785</v>
      </c>
      <c r="M150" s="17">
        <v>2.030456852791878</v>
      </c>
      <c r="N150" s="79">
        <v>4562</v>
      </c>
      <c r="O150" s="17">
        <v>22.44629548443665</v>
      </c>
      <c r="P150" s="17">
        <v>14.993423936869792</v>
      </c>
      <c r="Q150" s="17">
        <v>31.345900920648837</v>
      </c>
      <c r="R150" s="17">
        <v>27.422183252959226</v>
      </c>
      <c r="S150" s="17">
        <v>0.39456378781236301</v>
      </c>
      <c r="T150" s="17">
        <v>0.67952652345462516</v>
      </c>
      <c r="U150" s="17">
        <v>2.7181060938185007</v>
      </c>
      <c r="V150">
        <v>2261</v>
      </c>
      <c r="W150" s="17">
        <v>40.866873065015483</v>
      </c>
      <c r="X150" s="17">
        <v>56.214064573197696</v>
      </c>
      <c r="Y150" s="17">
        <v>2.9190623617868199</v>
      </c>
      <c r="Z150" s="17">
        <v>48.239812246639637</v>
      </c>
      <c r="AA150">
        <v>79</v>
      </c>
    </row>
    <row r="151" spans="1:27">
      <c r="A151" t="s">
        <v>143</v>
      </c>
      <c r="B151">
        <v>4056</v>
      </c>
      <c r="C151" s="17">
        <v>48.594674556213022</v>
      </c>
      <c r="D151" s="17">
        <v>50.172583826429985</v>
      </c>
      <c r="E151" s="17">
        <v>1.2327416173570021</v>
      </c>
      <c r="F151">
        <v>4022</v>
      </c>
      <c r="G151" s="17">
        <v>26.205867727498756</v>
      </c>
      <c r="H151" s="17">
        <v>18.025857782197914</v>
      </c>
      <c r="I151" s="17">
        <v>26.951765290900049</v>
      </c>
      <c r="J151" s="17">
        <v>24.664346096469419</v>
      </c>
      <c r="K151" s="17">
        <v>7.4589756340129293E-2</v>
      </c>
      <c r="L151" s="17">
        <v>0.39781203381402286</v>
      </c>
      <c r="M151" s="17">
        <v>3.6797613127797115</v>
      </c>
      <c r="N151" s="79">
        <v>5294</v>
      </c>
      <c r="O151" s="17">
        <v>24.990555345674348</v>
      </c>
      <c r="P151" s="17">
        <v>20.230449565545904</v>
      </c>
      <c r="Q151" s="17">
        <v>26.161692482055155</v>
      </c>
      <c r="R151" s="17">
        <v>23.649414431431808</v>
      </c>
      <c r="S151" s="17">
        <v>0.13222516055912353</v>
      </c>
      <c r="T151" s="17">
        <v>0.6044578768417076</v>
      </c>
      <c r="U151" s="17">
        <v>4.2312051378919531</v>
      </c>
      <c r="V151">
        <v>2883</v>
      </c>
      <c r="W151" s="17">
        <v>54.804023586541796</v>
      </c>
      <c r="X151" s="17">
        <v>43.357613596947623</v>
      </c>
      <c r="Y151" s="17">
        <v>1.8383628165105792</v>
      </c>
      <c r="Z151" s="17">
        <v>53.527664314890458</v>
      </c>
      <c r="AA151">
        <v>25</v>
      </c>
    </row>
    <row r="152" spans="1:27">
      <c r="A152" t="s">
        <v>144</v>
      </c>
      <c r="B152">
        <v>12044</v>
      </c>
      <c r="C152" s="17">
        <v>16.298571903022253</v>
      </c>
      <c r="D152" s="17">
        <v>81.800066423115254</v>
      </c>
      <c r="E152" s="17">
        <v>1.9013616738625041</v>
      </c>
      <c r="F152">
        <v>12124</v>
      </c>
      <c r="G152" s="17">
        <v>4.1240514681623229E-2</v>
      </c>
      <c r="H152" s="17">
        <v>5.7736720554272515E-2</v>
      </c>
      <c r="I152" s="17">
        <v>50.247443088089739</v>
      </c>
      <c r="J152" s="17">
        <v>44.102606400527876</v>
      </c>
      <c r="K152" s="17">
        <v>0.25569119102606402</v>
      </c>
      <c r="L152" s="17">
        <v>0.48663807324315406</v>
      </c>
      <c r="M152" s="17">
        <v>4.8086440118772682</v>
      </c>
      <c r="N152" s="79">
        <v>14372</v>
      </c>
      <c r="O152" s="17">
        <v>5.5663790704146954E-2</v>
      </c>
      <c r="P152" s="17">
        <v>6.9579738380183692E-2</v>
      </c>
      <c r="Q152" s="17">
        <v>49.749512941831334</v>
      </c>
      <c r="R152" s="17">
        <v>43.953520734762037</v>
      </c>
      <c r="S152" s="17">
        <v>0.27136097968271639</v>
      </c>
      <c r="T152" s="17">
        <v>0.58446980239354296</v>
      </c>
      <c r="U152" s="17">
        <v>5.3158920122460342</v>
      </c>
      <c r="V152">
        <v>7743</v>
      </c>
      <c r="W152" s="17">
        <v>20.947952989797237</v>
      </c>
      <c r="X152" s="17">
        <v>76.391579491153308</v>
      </c>
      <c r="Y152" s="17">
        <v>2.660467519049464</v>
      </c>
      <c r="Z152" s="17">
        <v>57.005079879260848</v>
      </c>
      <c r="AA152">
        <v>7</v>
      </c>
    </row>
    <row r="153" spans="1:27">
      <c r="A153" t="s">
        <v>145</v>
      </c>
      <c r="B153">
        <v>10934</v>
      </c>
      <c r="C153" s="17">
        <v>31.781598683007132</v>
      </c>
      <c r="D153" s="17">
        <v>66.691055423449782</v>
      </c>
      <c r="E153" s="17">
        <v>1.5273458935430766</v>
      </c>
      <c r="F153">
        <v>10843</v>
      </c>
      <c r="G153" s="17">
        <v>15.816655907036797</v>
      </c>
      <c r="H153" s="17">
        <v>8.8905284515355518</v>
      </c>
      <c r="I153" s="17">
        <v>38.125979894863043</v>
      </c>
      <c r="J153" s="17">
        <v>32.41722770450982</v>
      </c>
      <c r="K153" s="17">
        <v>0.21211841741215531</v>
      </c>
      <c r="L153" s="17">
        <v>0.22134095729964032</v>
      </c>
      <c r="M153" s="17">
        <v>4.3161486673429863</v>
      </c>
      <c r="N153" s="79">
        <v>14053</v>
      </c>
      <c r="O153" s="17">
        <v>16.266989254963356</v>
      </c>
      <c r="P153" s="17">
        <v>10.638297872340425</v>
      </c>
      <c r="Q153" s="17">
        <v>36.141749092720417</v>
      </c>
      <c r="R153" s="17">
        <v>30.356507507293816</v>
      </c>
      <c r="S153" s="17">
        <v>0.31310040560734365</v>
      </c>
      <c r="T153" s="17">
        <v>0.31310040560734365</v>
      </c>
      <c r="U153" s="17">
        <v>5.9702554614673025</v>
      </c>
      <c r="V153">
        <v>7071</v>
      </c>
      <c r="W153" s="17">
        <v>34.690991373214537</v>
      </c>
      <c r="X153" s="17">
        <v>62.664403903266866</v>
      </c>
      <c r="Y153" s="17">
        <v>2.6446047235185972</v>
      </c>
      <c r="Z153" s="17">
        <v>50.947474601916568</v>
      </c>
      <c r="AA153">
        <v>49</v>
      </c>
    </row>
    <row r="154" spans="1:27">
      <c r="A154" t="s">
        <v>146</v>
      </c>
      <c r="B154">
        <v>23956</v>
      </c>
      <c r="C154" s="17">
        <v>17.594757054600098</v>
      </c>
      <c r="D154" s="17">
        <v>79.103356152947072</v>
      </c>
      <c r="E154" s="17">
        <v>3.3018867924528301</v>
      </c>
      <c r="F154">
        <v>23997</v>
      </c>
      <c r="G154" s="17">
        <v>1.6085344001333501</v>
      </c>
      <c r="H154" s="17">
        <v>0.97512189023627949</v>
      </c>
      <c r="I154" s="17">
        <v>47.026711672292372</v>
      </c>
      <c r="J154" s="17">
        <v>40.388381881068469</v>
      </c>
      <c r="K154" s="17">
        <v>0.20835937825561529</v>
      </c>
      <c r="L154" s="17">
        <v>0.32920781764387219</v>
      </c>
      <c r="M154" s="17">
        <v>9.4636829603700452</v>
      </c>
      <c r="N154" s="79">
        <v>33017</v>
      </c>
      <c r="O154" s="17">
        <v>1.8535905745525032</v>
      </c>
      <c r="P154" s="17">
        <v>1.2751007056970651</v>
      </c>
      <c r="Q154" s="17">
        <v>45.216100796559353</v>
      </c>
      <c r="R154" s="17">
        <v>38.701275100705693</v>
      </c>
      <c r="S154" s="17">
        <v>0.22715570766574794</v>
      </c>
      <c r="T154" s="17">
        <v>0.38162158887845654</v>
      </c>
      <c r="U154" s="17">
        <v>12.345155525941182</v>
      </c>
      <c r="V154">
        <v>12339</v>
      </c>
      <c r="W154" s="17">
        <v>26.395980225301891</v>
      </c>
      <c r="X154" s="17">
        <v>70.216387065402387</v>
      </c>
      <c r="Y154" s="17">
        <v>3.3876327092957292</v>
      </c>
      <c r="Z154" s="17">
        <v>40.421280220140211</v>
      </c>
      <c r="AA154">
        <v>145</v>
      </c>
    </row>
    <row r="155" spans="1:27">
      <c r="A155" t="s">
        <v>147</v>
      </c>
      <c r="B155">
        <v>40472</v>
      </c>
      <c r="C155" s="17">
        <v>20.488238782368057</v>
      </c>
      <c r="D155" s="17">
        <v>76.905020755089936</v>
      </c>
      <c r="E155" s="17">
        <v>2.6067404625420045</v>
      </c>
      <c r="F155">
        <v>40333</v>
      </c>
      <c r="G155" s="17">
        <v>7.2124563012917458</v>
      </c>
      <c r="H155" s="17">
        <v>3.9620162150100411</v>
      </c>
      <c r="I155" s="17">
        <v>40.482979198175187</v>
      </c>
      <c r="J155" s="17">
        <v>34.949049165695584</v>
      </c>
      <c r="K155" s="17">
        <v>0.39173877470061735</v>
      </c>
      <c r="L155" s="17">
        <v>0.82314729873800618</v>
      </c>
      <c r="M155" s="17">
        <v>12.178613046388813</v>
      </c>
      <c r="N155" s="79">
        <v>51339</v>
      </c>
      <c r="O155" s="17">
        <v>7.9257484563392353</v>
      </c>
      <c r="P155" s="17">
        <v>5.1559243460137516</v>
      </c>
      <c r="Q155" s="17">
        <v>38.117220826272423</v>
      </c>
      <c r="R155" s="17">
        <v>33.11712343442607</v>
      </c>
      <c r="S155" s="17">
        <v>0.50254192718985569</v>
      </c>
      <c r="T155" s="17">
        <v>0.98170981125460177</v>
      </c>
      <c r="U155" s="17">
        <v>14.199731198504061</v>
      </c>
      <c r="V155">
        <v>25839</v>
      </c>
      <c r="W155" s="17">
        <v>20.75931731104145</v>
      </c>
      <c r="X155" s="17">
        <v>76.8025078369906</v>
      </c>
      <c r="Y155" s="17">
        <v>2.4381748519679554</v>
      </c>
      <c r="Z155" s="17">
        <v>53.520164046479834</v>
      </c>
      <c r="AA155">
        <v>27</v>
      </c>
    </row>
    <row r="156" spans="1:27">
      <c r="A156" t="s">
        <v>148</v>
      </c>
      <c r="B156">
        <v>12159</v>
      </c>
      <c r="C156" s="17">
        <v>28.291800312525702</v>
      </c>
      <c r="D156" s="17">
        <v>70.013981412945142</v>
      </c>
      <c r="E156" s="17">
        <v>1.6942182745291554</v>
      </c>
      <c r="F156">
        <v>11996</v>
      </c>
      <c r="G156" s="17">
        <v>14.404801600533512</v>
      </c>
      <c r="H156" s="17">
        <v>7.0940313437812614</v>
      </c>
      <c r="I156" s="17">
        <v>40.505168389463151</v>
      </c>
      <c r="J156" s="17">
        <v>34.328109369789928</v>
      </c>
      <c r="K156" s="17">
        <v>0.37512504168056021</v>
      </c>
      <c r="L156" s="17">
        <v>0.59186395465155051</v>
      </c>
      <c r="M156" s="17">
        <v>2.7009003001000331</v>
      </c>
      <c r="N156" s="79">
        <v>16170</v>
      </c>
      <c r="O156" s="17">
        <v>16.060606060606062</v>
      </c>
      <c r="P156" s="17">
        <v>9.1527520098948667</v>
      </c>
      <c r="Q156" s="17">
        <v>37.680890538033395</v>
      </c>
      <c r="R156" s="17">
        <v>31.657390228818798</v>
      </c>
      <c r="S156" s="17">
        <v>0.45763760049474334</v>
      </c>
      <c r="T156" s="17">
        <v>0.69264069264069261</v>
      </c>
      <c r="U156" s="17">
        <v>4.2980828695114406</v>
      </c>
      <c r="V156">
        <v>6655</v>
      </c>
      <c r="W156" s="17">
        <v>31.239669421487605</v>
      </c>
      <c r="X156" s="17">
        <v>66.521412471825698</v>
      </c>
      <c r="Y156" s="17">
        <v>2.2389181066867017</v>
      </c>
      <c r="Z156" s="17">
        <v>40.458386528056415</v>
      </c>
      <c r="AA156">
        <v>144</v>
      </c>
    </row>
    <row r="157" spans="1:27">
      <c r="A157" t="s">
        <v>149</v>
      </c>
      <c r="B157">
        <v>2333</v>
      </c>
      <c r="C157" s="17">
        <v>56.322331761680246</v>
      </c>
      <c r="D157" s="17">
        <v>42.477496785255035</v>
      </c>
      <c r="E157" s="17">
        <v>1.2001714530647234</v>
      </c>
      <c r="F157">
        <v>2309</v>
      </c>
      <c r="G157" s="17">
        <v>34.733650931139017</v>
      </c>
      <c r="H157" s="17">
        <v>18.016457340840191</v>
      </c>
      <c r="I157" s="17">
        <v>23.386747509744481</v>
      </c>
      <c r="J157" s="17">
        <v>21.437851883932439</v>
      </c>
      <c r="K157" s="17">
        <v>0.21654395842356</v>
      </c>
      <c r="L157" s="17">
        <v>0.12992637505413598</v>
      </c>
      <c r="M157" s="17">
        <v>2.0788220008661757</v>
      </c>
      <c r="N157" s="79">
        <v>3104</v>
      </c>
      <c r="O157" s="17">
        <v>33.634020618556704</v>
      </c>
      <c r="P157" s="17">
        <v>22.615979381443299</v>
      </c>
      <c r="Q157" s="17">
        <v>20.586340206185564</v>
      </c>
      <c r="R157" s="17">
        <v>19.458762886597938</v>
      </c>
      <c r="S157" s="17">
        <v>0.19329896907216496</v>
      </c>
      <c r="T157" s="17">
        <v>0.22551546391752575</v>
      </c>
      <c r="U157" s="17">
        <v>3.2860824742268044</v>
      </c>
      <c r="V157">
        <v>1485</v>
      </c>
      <c r="W157" s="17">
        <v>53.265993265993259</v>
      </c>
      <c r="X157" s="17">
        <v>45.117845117845121</v>
      </c>
      <c r="Y157" s="17">
        <v>1.6161616161616161</v>
      </c>
      <c r="Z157" s="17">
        <v>47.112944162436548</v>
      </c>
      <c r="AA157">
        <v>90</v>
      </c>
    </row>
    <row r="158" spans="1:27">
      <c r="A158" t="s">
        <v>150</v>
      </c>
      <c r="B158">
        <v>8447</v>
      </c>
      <c r="C158" s="17">
        <v>49.721794720018941</v>
      </c>
      <c r="D158" s="17">
        <v>49.118030069847286</v>
      </c>
      <c r="E158" s="17">
        <v>1.1601752101337752</v>
      </c>
      <c r="F158">
        <v>8419</v>
      </c>
      <c r="G158" s="17">
        <v>29.777883359068774</v>
      </c>
      <c r="H158" s="17">
        <v>15.678821712792493</v>
      </c>
      <c r="I158" s="17">
        <v>27.699251692600068</v>
      </c>
      <c r="J158" s="17">
        <v>24.599121035752464</v>
      </c>
      <c r="K158" s="17">
        <v>7.1267371421784062E-2</v>
      </c>
      <c r="L158" s="17">
        <v>0.24943579997624421</v>
      </c>
      <c r="M158" s="17">
        <v>1.9242190283881695</v>
      </c>
      <c r="N158" s="79">
        <v>11011</v>
      </c>
      <c r="O158" s="17">
        <v>30.233402960675686</v>
      </c>
      <c r="P158" s="17">
        <v>19.026428117337208</v>
      </c>
      <c r="Q158" s="17">
        <v>25.365543547361728</v>
      </c>
      <c r="R158" s="17">
        <v>22.404867859413315</v>
      </c>
      <c r="S158" s="17">
        <v>0.15439106348197257</v>
      </c>
      <c r="T158" s="17">
        <v>0.27245481790936338</v>
      </c>
      <c r="U158" s="17">
        <v>2.5429116338207249</v>
      </c>
      <c r="V158">
        <v>6049</v>
      </c>
      <c r="W158" s="17">
        <v>51.281203504711527</v>
      </c>
      <c r="X158" s="17">
        <v>47.627707059018022</v>
      </c>
      <c r="Y158" s="17">
        <v>1.091089436270458</v>
      </c>
      <c r="Z158" s="17">
        <v>55.156378225585847</v>
      </c>
      <c r="AA158">
        <v>13</v>
      </c>
    </row>
    <row r="159" spans="1:27">
      <c r="A159" t="s">
        <v>151</v>
      </c>
      <c r="B159">
        <v>10386</v>
      </c>
      <c r="C159" s="17">
        <v>19.651453880223375</v>
      </c>
      <c r="D159" s="17">
        <v>78.499903716541496</v>
      </c>
      <c r="E159" s="17">
        <v>1.8486424032351241</v>
      </c>
      <c r="F159">
        <v>10241</v>
      </c>
      <c r="G159" s="17">
        <v>8.3195000488233575</v>
      </c>
      <c r="H159" s="17">
        <v>4.3941021384630403</v>
      </c>
      <c r="I159" s="17">
        <v>42.876672199980469</v>
      </c>
      <c r="J159" s="17">
        <v>37.867395762132602</v>
      </c>
      <c r="K159" s="17">
        <v>0.31246948540181618</v>
      </c>
      <c r="L159" s="17">
        <v>0.64446831364124602</v>
      </c>
      <c r="M159" s="17">
        <v>5.5853920515574655</v>
      </c>
      <c r="N159" s="79">
        <v>13505</v>
      </c>
      <c r="O159" s="17">
        <v>9.6038504257682344</v>
      </c>
      <c r="P159" s="17">
        <v>5.7089966679007773</v>
      </c>
      <c r="Q159" s="17">
        <v>40.903369122547204</v>
      </c>
      <c r="R159" s="17">
        <v>35.275823768974455</v>
      </c>
      <c r="S159" s="17">
        <v>0.36282858200666418</v>
      </c>
      <c r="T159" s="17">
        <v>0.87375046279155877</v>
      </c>
      <c r="U159" s="17">
        <v>7.2713809700111067</v>
      </c>
      <c r="V159">
        <v>6133</v>
      </c>
      <c r="W159" s="17">
        <v>28.159139083645851</v>
      </c>
      <c r="X159" s="17">
        <v>69.003750203815429</v>
      </c>
      <c r="Y159" s="17">
        <v>2.8371107125387249</v>
      </c>
      <c r="Z159" s="17">
        <v>44.936987104337632</v>
      </c>
      <c r="AA159">
        <v>114</v>
      </c>
    </row>
    <row r="160" spans="1:27">
      <c r="A160" t="s">
        <v>152</v>
      </c>
      <c r="B160">
        <v>1116</v>
      </c>
      <c r="C160" s="17">
        <v>42.383512544802862</v>
      </c>
      <c r="D160" s="17">
        <v>56.451612903225815</v>
      </c>
      <c r="E160" s="17">
        <v>1.1648745519713262</v>
      </c>
      <c r="F160">
        <v>1108</v>
      </c>
      <c r="G160" s="17">
        <v>23.375451263537904</v>
      </c>
      <c r="H160" s="17">
        <v>14.440433212996389</v>
      </c>
      <c r="I160" s="17">
        <v>30.956678700361014</v>
      </c>
      <c r="J160" s="17">
        <v>29.512635379061368</v>
      </c>
      <c r="K160" s="17">
        <v>0</v>
      </c>
      <c r="L160" s="17">
        <v>0.27075812274368227</v>
      </c>
      <c r="M160" s="17">
        <v>1.4440433212996391</v>
      </c>
      <c r="N160" s="79">
        <v>1433</v>
      </c>
      <c r="O160" s="17">
        <v>24.284717376133987</v>
      </c>
      <c r="P160" s="17">
        <v>19.120725750174458</v>
      </c>
      <c r="Q160" s="17">
        <v>27.424982554082344</v>
      </c>
      <c r="R160" s="17">
        <v>26.866713189113749</v>
      </c>
      <c r="S160" s="17">
        <v>0</v>
      </c>
      <c r="T160" s="17">
        <v>0.34891835310537334</v>
      </c>
      <c r="U160" s="17">
        <v>1.9539427773900906</v>
      </c>
      <c r="V160">
        <v>777</v>
      </c>
      <c r="W160" s="17">
        <v>45.945945945945951</v>
      </c>
      <c r="X160" s="17">
        <v>52.767052767052768</v>
      </c>
      <c r="Y160" s="17">
        <v>1.287001287001287</v>
      </c>
      <c r="Z160" s="17">
        <v>53.958333333333329</v>
      </c>
      <c r="AA160">
        <v>22</v>
      </c>
    </row>
    <row r="161" spans="1:27">
      <c r="A161" t="s">
        <v>153</v>
      </c>
      <c r="B161">
        <v>2102</v>
      </c>
      <c r="C161" s="17">
        <v>30.732635585156991</v>
      </c>
      <c r="D161" s="17">
        <v>67.602283539486208</v>
      </c>
      <c r="E161" s="17">
        <v>1.6650808753568032</v>
      </c>
      <c r="F161">
        <v>2061</v>
      </c>
      <c r="G161" s="17">
        <v>14.750121300339641</v>
      </c>
      <c r="H161" s="17">
        <v>9.9466278505579826</v>
      </c>
      <c r="I161" s="17">
        <v>36.8753032508491</v>
      </c>
      <c r="J161" s="17">
        <v>36.001940805434259</v>
      </c>
      <c r="K161" s="17">
        <v>0</v>
      </c>
      <c r="L161" s="17">
        <v>0.63076176613294521</v>
      </c>
      <c r="M161" s="17">
        <v>1.7952450266860747</v>
      </c>
      <c r="N161" s="79">
        <v>2710</v>
      </c>
      <c r="O161" s="17">
        <v>14.723247232472325</v>
      </c>
      <c r="P161" s="17">
        <v>11.29151291512915</v>
      </c>
      <c r="Q161" s="17">
        <v>36.605166051660518</v>
      </c>
      <c r="R161" s="17">
        <v>34.61254612546125</v>
      </c>
      <c r="S161" s="17">
        <v>3.6900369003690037E-2</v>
      </c>
      <c r="T161" s="17">
        <v>0.59040590405904059</v>
      </c>
      <c r="U161" s="17">
        <v>2.1402214022140225</v>
      </c>
      <c r="V161">
        <v>1501</v>
      </c>
      <c r="W161" s="17">
        <v>39.573617588274487</v>
      </c>
      <c r="X161" s="17">
        <v>58.361092604930043</v>
      </c>
      <c r="Y161" s="17">
        <v>2.0652898067954695</v>
      </c>
      <c r="Z161" s="17">
        <v>52.427523576667831</v>
      </c>
      <c r="AA161">
        <v>39</v>
      </c>
    </row>
    <row r="162" spans="1:27">
      <c r="A162" t="s">
        <v>154</v>
      </c>
      <c r="B162">
        <v>11783</v>
      </c>
      <c r="C162" s="17">
        <v>14.20690825765934</v>
      </c>
      <c r="D162" s="17">
        <v>82.839684290927607</v>
      </c>
      <c r="E162" s="17">
        <v>2.9534074514130526</v>
      </c>
      <c r="F162">
        <v>11787</v>
      </c>
      <c r="G162" s="17">
        <v>0.56842283872062438</v>
      </c>
      <c r="H162" s="17">
        <v>0.39874437940103508</v>
      </c>
      <c r="I162" s="17">
        <v>50.055145499278865</v>
      </c>
      <c r="J162" s="17">
        <v>44.684822261813864</v>
      </c>
      <c r="K162" s="17">
        <v>0.27996945787732247</v>
      </c>
      <c r="L162" s="17">
        <v>0.62781029948248079</v>
      </c>
      <c r="M162" s="17">
        <v>3.3850852634258084</v>
      </c>
      <c r="N162" s="79">
        <v>14684</v>
      </c>
      <c r="O162" s="17">
        <v>0.61972214655407243</v>
      </c>
      <c r="P162" s="17">
        <v>0.55162081176791067</v>
      </c>
      <c r="Q162" s="17">
        <v>49.441569054753472</v>
      </c>
      <c r="R162" s="17">
        <v>44.265867611005177</v>
      </c>
      <c r="S162" s="17">
        <v>0.32688640697357668</v>
      </c>
      <c r="T162" s="17">
        <v>0.70825388177608284</v>
      </c>
      <c r="U162" s="17">
        <v>4.0860800871697087</v>
      </c>
      <c r="V162">
        <v>7665</v>
      </c>
      <c r="W162" s="17">
        <v>18.486627527723417</v>
      </c>
      <c r="X162" s="17">
        <v>78.082191780821915</v>
      </c>
      <c r="Y162" s="17">
        <v>3.4311806914546641</v>
      </c>
      <c r="Z162" s="17">
        <v>55.471124620060785</v>
      </c>
      <c r="AA162">
        <v>12</v>
      </c>
    </row>
    <row r="163" spans="1:27">
      <c r="A163" t="s">
        <v>155</v>
      </c>
      <c r="B163">
        <v>30398</v>
      </c>
      <c r="C163" s="17">
        <v>26.110270412527143</v>
      </c>
      <c r="D163" s="17">
        <v>70.85005592473189</v>
      </c>
      <c r="E163" s="17">
        <v>3.0396736627409697</v>
      </c>
      <c r="F163">
        <v>30109</v>
      </c>
      <c r="G163" s="17">
        <v>2.0824338237736226</v>
      </c>
      <c r="H163" s="17">
        <v>1.3750041515825833</v>
      </c>
      <c r="I163" s="17">
        <v>42.037264605267524</v>
      </c>
      <c r="J163" s="17">
        <v>36.052343153210003</v>
      </c>
      <c r="K163" s="17">
        <v>0.60447042412567664</v>
      </c>
      <c r="L163" s="17">
        <v>9.6980969145438252</v>
      </c>
      <c r="M163" s="17">
        <v>8.1503869274967613</v>
      </c>
      <c r="N163" s="79">
        <v>39523</v>
      </c>
      <c r="O163" s="17">
        <v>2.2594438681274194</v>
      </c>
      <c r="P163" s="17">
        <v>1.7103964780001517</v>
      </c>
      <c r="Q163" s="17">
        <v>39.885636211826025</v>
      </c>
      <c r="R163" s="17">
        <v>34.207929560003038</v>
      </c>
      <c r="S163" s="17">
        <v>0.7059180730207727</v>
      </c>
      <c r="T163" s="17">
        <v>10.930344356450675</v>
      </c>
      <c r="U163" s="17">
        <v>10.300331452571921</v>
      </c>
      <c r="V163">
        <v>15794</v>
      </c>
      <c r="W163" s="17">
        <v>28.561479042674431</v>
      </c>
      <c r="X163" s="17">
        <v>66.886159301000376</v>
      </c>
      <c r="Y163" s="17">
        <v>4.5523616563251865</v>
      </c>
      <c r="Z163" s="17">
        <v>41.958450666808353</v>
      </c>
      <c r="AA163">
        <v>138</v>
      </c>
    </row>
    <row r="164" spans="1:27">
      <c r="A164" t="s">
        <v>156</v>
      </c>
      <c r="B164">
        <v>2973</v>
      </c>
      <c r="C164" s="17">
        <v>28.657921291624621</v>
      </c>
      <c r="D164" s="17">
        <v>70.501177262024896</v>
      </c>
      <c r="E164" s="17">
        <v>0.8409014463504878</v>
      </c>
      <c r="F164">
        <v>2944</v>
      </c>
      <c r="G164" s="17">
        <v>16.304347826086957</v>
      </c>
      <c r="H164" s="17">
        <v>8.695652173913043</v>
      </c>
      <c r="I164" s="17">
        <v>38.451086956521742</v>
      </c>
      <c r="J164" s="17">
        <v>34.714673913043477</v>
      </c>
      <c r="K164" s="17">
        <v>0.23777173913043481</v>
      </c>
      <c r="L164" s="17">
        <v>0.57744565217391297</v>
      </c>
      <c r="M164" s="17">
        <v>1.0190217391304348</v>
      </c>
      <c r="N164" s="79">
        <v>3937</v>
      </c>
      <c r="O164" s="17">
        <v>17.500635001270002</v>
      </c>
      <c r="P164" s="17">
        <v>11.607823215646432</v>
      </c>
      <c r="Q164" s="17">
        <v>35.99187198374397</v>
      </c>
      <c r="R164" s="17">
        <v>32.816865633731268</v>
      </c>
      <c r="S164" s="17">
        <v>0.27940055880111764</v>
      </c>
      <c r="T164" s="17">
        <v>0.60960121920243837</v>
      </c>
      <c r="U164" s="17">
        <v>1.1938023876047752</v>
      </c>
      <c r="V164">
        <v>1870</v>
      </c>
      <c r="W164" s="17">
        <v>32.620320855614978</v>
      </c>
      <c r="X164" s="17">
        <v>65.133689839572199</v>
      </c>
      <c r="Y164" s="17">
        <v>2.2459893048128343</v>
      </c>
      <c r="Z164" s="17">
        <v>47.961015645037193</v>
      </c>
      <c r="AA164">
        <v>83</v>
      </c>
    </row>
    <row r="165" spans="1:27">
      <c r="A165" t="s">
        <v>157</v>
      </c>
      <c r="B165">
        <v>4477</v>
      </c>
      <c r="C165" s="17">
        <v>41.277641277641273</v>
      </c>
      <c r="D165" s="17">
        <v>57.449184721911998</v>
      </c>
      <c r="E165" s="17">
        <v>1.2731740004467278</v>
      </c>
      <c r="F165">
        <v>4469</v>
      </c>
      <c r="G165" s="17">
        <v>23.114790780935333</v>
      </c>
      <c r="H165" s="17">
        <v>11.926605504587156</v>
      </c>
      <c r="I165" s="17">
        <v>32.803759230252858</v>
      </c>
      <c r="J165" s="17">
        <v>29.715820093980756</v>
      </c>
      <c r="K165" s="17">
        <v>0.26851644663235624</v>
      </c>
      <c r="L165" s="17">
        <v>0.11188185276348177</v>
      </c>
      <c r="M165" s="17">
        <v>2.0586260908480645</v>
      </c>
      <c r="N165" s="79">
        <v>5832</v>
      </c>
      <c r="O165" s="17">
        <v>23.456790123456788</v>
      </c>
      <c r="P165" s="17">
        <v>14.643347050754457</v>
      </c>
      <c r="Q165" s="17">
        <v>30.401234567901238</v>
      </c>
      <c r="R165" s="17">
        <v>28.257887517146781</v>
      </c>
      <c r="S165" s="17">
        <v>0.2743484224965706</v>
      </c>
      <c r="T165" s="17">
        <v>0.24005486968449932</v>
      </c>
      <c r="U165" s="17">
        <v>2.7263374485596708</v>
      </c>
      <c r="V165">
        <v>3086</v>
      </c>
      <c r="W165" s="17">
        <v>43.324692158133502</v>
      </c>
      <c r="X165" s="17">
        <v>54.795852235904086</v>
      </c>
      <c r="Y165" s="17">
        <v>1.8794556059624108</v>
      </c>
      <c r="Z165" s="17">
        <v>52.536601974804221</v>
      </c>
      <c r="AA165">
        <v>36</v>
      </c>
    </row>
    <row r="166" spans="1:27">
      <c r="A166" t="s">
        <v>158</v>
      </c>
      <c r="B166">
        <v>4278</v>
      </c>
      <c r="C166" s="17">
        <v>44.273024777933614</v>
      </c>
      <c r="D166" s="17">
        <v>54.534829359513793</v>
      </c>
      <c r="E166" s="17">
        <v>1.1921458625525947</v>
      </c>
      <c r="F166">
        <v>4238</v>
      </c>
      <c r="G166" s="17">
        <v>25.696083058046248</v>
      </c>
      <c r="H166" s="17">
        <v>14.723926380368098</v>
      </c>
      <c r="I166" s="17">
        <v>30.226521944313355</v>
      </c>
      <c r="J166" s="17">
        <v>27.324209532798488</v>
      </c>
      <c r="K166" s="17">
        <v>9.4384143463898063E-2</v>
      </c>
      <c r="L166" s="17">
        <v>7.0788107597923561E-2</v>
      </c>
      <c r="M166" s="17">
        <v>1.8640868334119869</v>
      </c>
      <c r="N166" s="79">
        <v>5482</v>
      </c>
      <c r="O166" s="17">
        <v>24.717256475738779</v>
      </c>
      <c r="P166" s="17">
        <v>17.676030645749726</v>
      </c>
      <c r="Q166" s="17">
        <v>28.785114921561473</v>
      </c>
      <c r="R166" s="17">
        <v>26.121853338197738</v>
      </c>
      <c r="S166" s="17">
        <v>0.16417365924844946</v>
      </c>
      <c r="T166" s="17">
        <v>5.4724553082816485E-2</v>
      </c>
      <c r="U166" s="17">
        <v>2.4808464064210143</v>
      </c>
      <c r="V166">
        <v>3141</v>
      </c>
      <c r="W166" s="17">
        <v>49.41101560012735</v>
      </c>
      <c r="X166" s="17">
        <v>49.156319643425661</v>
      </c>
      <c r="Y166" s="17">
        <v>1.4326647564469914</v>
      </c>
      <c r="Z166" s="17">
        <v>58.426339285714292</v>
      </c>
      <c r="AA166">
        <v>4</v>
      </c>
    </row>
    <row r="167" spans="1:27">
      <c r="A167" t="s">
        <v>159</v>
      </c>
      <c r="B167">
        <v>8280</v>
      </c>
      <c r="C167" s="17">
        <v>24.396135265700483</v>
      </c>
      <c r="D167" s="17">
        <v>74.299516908212553</v>
      </c>
      <c r="E167" s="17">
        <v>1.3043478260869565</v>
      </c>
      <c r="F167">
        <v>8145</v>
      </c>
      <c r="G167" s="17">
        <v>13.124616329036218</v>
      </c>
      <c r="H167" s="17">
        <v>7.0718232044198901</v>
      </c>
      <c r="I167" s="17">
        <v>40.061387354205038</v>
      </c>
      <c r="J167" s="17">
        <v>36.893799877225291</v>
      </c>
      <c r="K167" s="17">
        <v>0.14732965009208102</v>
      </c>
      <c r="L167" s="17">
        <v>0.33149171270718231</v>
      </c>
      <c r="M167" s="17">
        <v>2.3695518723143034</v>
      </c>
      <c r="N167" s="79">
        <v>10740</v>
      </c>
      <c r="O167" s="17">
        <v>14.63687150837989</v>
      </c>
      <c r="P167" s="17">
        <v>9.7206703910614518</v>
      </c>
      <c r="Q167" s="17">
        <v>37.560521415270017</v>
      </c>
      <c r="R167" s="17">
        <v>34.385474860335194</v>
      </c>
      <c r="S167" s="17">
        <v>0.13966480446927373</v>
      </c>
      <c r="T167" s="17">
        <v>0.41899441340782123</v>
      </c>
      <c r="U167" s="17">
        <v>3.1378026070763503</v>
      </c>
      <c r="V167">
        <v>5172</v>
      </c>
      <c r="W167" s="17">
        <v>27.030162412993043</v>
      </c>
      <c r="X167" s="17">
        <v>70.166279969064192</v>
      </c>
      <c r="Y167" s="17">
        <v>2.8035576179427686</v>
      </c>
      <c r="Z167" s="17">
        <v>47.77387770182893</v>
      </c>
      <c r="AA167">
        <v>85</v>
      </c>
    </row>
    <row r="168" spans="1:27">
      <c r="A168" t="s">
        <v>160</v>
      </c>
      <c r="B168">
        <v>4092373</v>
      </c>
      <c r="C168" s="17">
        <v>45.889340976494566</v>
      </c>
      <c r="D168" s="17">
        <v>51.04871916611706</v>
      </c>
      <c r="E168" s="17">
        <v>3.0619398573883663</v>
      </c>
      <c r="F168">
        <v>4079983</v>
      </c>
      <c r="G168" s="17">
        <v>17.593945857127345</v>
      </c>
      <c r="H168" s="17">
        <v>10.006120123539731</v>
      </c>
      <c r="I168" s="17">
        <v>32.542439515066604</v>
      </c>
      <c r="J168" s="17">
        <v>28.444579303394157</v>
      </c>
      <c r="K168" s="17">
        <v>1.5684133978009223</v>
      </c>
      <c r="L168" s="17">
        <v>2.1030969981982768</v>
      </c>
      <c r="M168" s="17">
        <v>7.7414048048729613</v>
      </c>
      <c r="N168" s="79">
        <v>5430571</v>
      </c>
      <c r="O168" s="17">
        <v>17.925094801264912</v>
      </c>
      <c r="P168" s="17">
        <v>12.155959290468719</v>
      </c>
      <c r="Q168" s="17">
        <v>30.121602314010808</v>
      </c>
      <c r="R168" s="17">
        <v>26.615212286148175</v>
      </c>
      <c r="S168" s="17">
        <v>1.7834036236705129</v>
      </c>
      <c r="T168" s="17">
        <v>2.3375442471887395</v>
      </c>
      <c r="U168" s="17">
        <v>9.0611834372481272</v>
      </c>
      <c r="V168">
        <v>2550216</v>
      </c>
      <c r="W168" s="17">
        <v>44.890079899114426</v>
      </c>
      <c r="X168" s="17">
        <v>52.749923928012379</v>
      </c>
      <c r="Y168" s="17">
        <v>2.3599961728732</v>
      </c>
      <c r="Z168" s="17">
        <v>49.125921610916357</v>
      </c>
    </row>
  </sheetData>
  <mergeCells count="32">
    <mergeCell ref="N6:U6"/>
    <mergeCell ref="N7:N8"/>
    <mergeCell ref="U7:U8"/>
    <mergeCell ref="W7:W8"/>
    <mergeCell ref="X7:X8"/>
    <mergeCell ref="O7:P7"/>
    <mergeCell ref="Q7:R7"/>
    <mergeCell ref="S7:S8"/>
    <mergeCell ref="T7:T8"/>
    <mergeCell ref="Y7:Y8"/>
    <mergeCell ref="Z7:Z8"/>
    <mergeCell ref="AA7:AA8"/>
    <mergeCell ref="V6:V8"/>
    <mergeCell ref="W6:Y6"/>
    <mergeCell ref="K7:K8"/>
    <mergeCell ref="L7:L8"/>
    <mergeCell ref="M7:M8"/>
    <mergeCell ref="B6:B8"/>
    <mergeCell ref="C6:E6"/>
    <mergeCell ref="F6:F8"/>
    <mergeCell ref="G6:M6"/>
    <mergeCell ref="C7:C8"/>
    <mergeCell ref="D7:D8"/>
    <mergeCell ref="E7:E8"/>
    <mergeCell ref="G7:H7"/>
    <mergeCell ref="I7:J7"/>
    <mergeCell ref="B5:E5"/>
    <mergeCell ref="F5:M5"/>
    <mergeCell ref="N5:U5"/>
    <mergeCell ref="V5:AA5"/>
    <mergeCell ref="B4:U4"/>
    <mergeCell ref="V4:AA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selection activeCell="A2" sqref="A2"/>
    </sheetView>
  </sheetViews>
  <sheetFormatPr defaultColWidth="10.875" defaultRowHeight="15.75"/>
  <cols>
    <col min="1" max="16384" width="10.875" style="4"/>
  </cols>
  <sheetData>
    <row r="1" spans="1:4" s="9" customFormat="1">
      <c r="A1" s="9" t="s">
        <v>696</v>
      </c>
    </row>
    <row r="2" spans="1:4" s="9" customFormat="1">
      <c r="A2" s="9" t="s">
        <v>697</v>
      </c>
    </row>
    <row r="3" spans="1:4">
      <c r="A3" s="4" t="s">
        <v>178</v>
      </c>
      <c r="B3" s="4" t="s">
        <v>175</v>
      </c>
      <c r="C3" s="4" t="s">
        <v>342</v>
      </c>
      <c r="D3" s="4" t="s">
        <v>343</v>
      </c>
    </row>
    <row r="4" spans="1:4">
      <c r="A4" s="4" t="s">
        <v>182</v>
      </c>
      <c r="B4" s="3">
        <v>10682</v>
      </c>
      <c r="C4" s="3">
        <v>4532</v>
      </c>
      <c r="D4" s="3" t="s">
        <v>544</v>
      </c>
    </row>
    <row r="5" spans="1:4">
      <c r="A5" s="4" t="s">
        <v>183</v>
      </c>
      <c r="B5" s="3">
        <v>3791</v>
      </c>
      <c r="C5" s="3">
        <v>1713</v>
      </c>
      <c r="D5" s="3" t="s">
        <v>545</v>
      </c>
    </row>
    <row r="6" spans="1:4">
      <c r="A6" s="4" t="s">
        <v>184</v>
      </c>
      <c r="B6" s="3">
        <v>5051</v>
      </c>
      <c r="C6" s="3">
        <v>2271</v>
      </c>
      <c r="D6" s="3" t="s">
        <v>546</v>
      </c>
    </row>
    <row r="7" spans="1:4">
      <c r="A7" s="4" t="s">
        <v>185</v>
      </c>
      <c r="B7" s="3">
        <v>2067</v>
      </c>
      <c r="C7" s="3">
        <v>1017</v>
      </c>
      <c r="D7" s="3" t="s">
        <v>547</v>
      </c>
    </row>
    <row r="8" spans="1:4">
      <c r="A8" s="4" t="s">
        <v>186</v>
      </c>
      <c r="B8" s="3">
        <v>20626</v>
      </c>
      <c r="C8" s="3">
        <v>10774</v>
      </c>
      <c r="D8" s="3" t="s">
        <v>548</v>
      </c>
    </row>
    <row r="9" spans="1:4">
      <c r="A9" s="4" t="s">
        <v>187</v>
      </c>
      <c r="B9" s="3">
        <v>8256</v>
      </c>
      <c r="C9" s="3">
        <v>4385</v>
      </c>
      <c r="D9" s="3" t="s">
        <v>549</v>
      </c>
    </row>
    <row r="10" spans="1:4">
      <c r="A10" s="4" t="s">
        <v>188</v>
      </c>
      <c r="B10" s="3">
        <v>33841</v>
      </c>
      <c r="C10" s="3">
        <v>16368</v>
      </c>
      <c r="D10" s="3" t="s">
        <v>550</v>
      </c>
    </row>
    <row r="11" spans="1:4">
      <c r="A11" s="4" t="s">
        <v>189</v>
      </c>
      <c r="B11" s="3">
        <v>49542</v>
      </c>
      <c r="C11" s="3">
        <v>23147</v>
      </c>
      <c r="D11" s="3" t="s">
        <v>551</v>
      </c>
    </row>
    <row r="12" spans="1:4">
      <c r="A12" s="4" t="s">
        <v>190</v>
      </c>
      <c r="B12" s="3">
        <v>7791</v>
      </c>
      <c r="C12" s="3">
        <v>3565</v>
      </c>
      <c r="D12" s="3" t="s">
        <v>552</v>
      </c>
    </row>
    <row r="13" spans="1:4">
      <c r="A13" s="4" t="s">
        <v>191</v>
      </c>
      <c r="B13" s="3">
        <v>10192</v>
      </c>
      <c r="C13" s="3">
        <v>4007</v>
      </c>
      <c r="D13" s="3" t="s">
        <v>553</v>
      </c>
    </row>
    <row r="14" spans="1:4">
      <c r="A14" s="4" t="s">
        <v>192</v>
      </c>
      <c r="B14" s="3">
        <v>83577</v>
      </c>
      <c r="C14" s="3">
        <v>43371</v>
      </c>
      <c r="D14" s="3" t="s">
        <v>554</v>
      </c>
    </row>
    <row r="15" spans="1:4">
      <c r="A15" s="4" t="s">
        <v>193</v>
      </c>
      <c r="B15" s="3">
        <v>6004</v>
      </c>
      <c r="C15" s="3">
        <v>3315</v>
      </c>
      <c r="D15" s="3" t="s">
        <v>555</v>
      </c>
    </row>
    <row r="16" spans="1:4">
      <c r="A16" s="4" t="s">
        <v>194</v>
      </c>
      <c r="B16" s="3">
        <v>8160</v>
      </c>
      <c r="C16" s="3">
        <v>3077</v>
      </c>
      <c r="D16" s="3" t="s">
        <v>556</v>
      </c>
    </row>
    <row r="17" spans="1:4">
      <c r="A17" s="4" t="s">
        <v>195</v>
      </c>
      <c r="B17" s="3">
        <v>8799</v>
      </c>
      <c r="C17" s="3">
        <v>4811</v>
      </c>
      <c r="D17" s="3" t="s">
        <v>557</v>
      </c>
    </row>
    <row r="18" spans="1:4">
      <c r="A18" s="4" t="s">
        <v>196</v>
      </c>
      <c r="B18" s="3">
        <v>19039</v>
      </c>
      <c r="C18" s="3">
        <v>8106</v>
      </c>
      <c r="D18" s="3" t="s">
        <v>558</v>
      </c>
    </row>
    <row r="19" spans="1:4">
      <c r="A19" s="4" t="s">
        <v>197</v>
      </c>
      <c r="B19" s="3">
        <v>32691</v>
      </c>
      <c r="C19" s="3">
        <v>14125</v>
      </c>
      <c r="D19" s="3" t="s">
        <v>559</v>
      </c>
    </row>
    <row r="20" spans="1:4">
      <c r="A20" s="4" t="s">
        <v>198</v>
      </c>
      <c r="B20" s="3">
        <v>12530</v>
      </c>
      <c r="C20" s="3">
        <v>6094</v>
      </c>
      <c r="D20" s="3" t="s">
        <v>560</v>
      </c>
    </row>
    <row r="21" spans="1:4">
      <c r="A21" s="4" t="s">
        <v>199</v>
      </c>
      <c r="B21" s="3">
        <v>11109</v>
      </c>
      <c r="C21" s="3">
        <v>6233</v>
      </c>
      <c r="D21" s="3" t="s">
        <v>561</v>
      </c>
    </row>
    <row r="22" spans="1:4">
      <c r="A22" s="4" t="s">
        <v>200</v>
      </c>
      <c r="B22" s="3">
        <v>2943</v>
      </c>
      <c r="C22" s="3">
        <v>1505</v>
      </c>
      <c r="D22" s="3" t="s">
        <v>562</v>
      </c>
    </row>
    <row r="23" spans="1:4">
      <c r="A23" s="4" t="s">
        <v>201</v>
      </c>
      <c r="B23" s="3">
        <v>25128</v>
      </c>
      <c r="C23" s="3">
        <v>9993</v>
      </c>
      <c r="D23" s="3" t="s">
        <v>563</v>
      </c>
    </row>
    <row r="24" spans="1:4">
      <c r="A24" s="4" t="s">
        <v>202</v>
      </c>
      <c r="B24" s="3">
        <v>4491</v>
      </c>
      <c r="C24" s="3">
        <v>2266</v>
      </c>
      <c r="D24" s="3" t="s">
        <v>564</v>
      </c>
    </row>
    <row r="25" spans="1:4">
      <c r="A25" s="4" t="s">
        <v>203</v>
      </c>
      <c r="B25" s="3">
        <v>55637</v>
      </c>
      <c r="C25" s="3">
        <v>26525</v>
      </c>
      <c r="D25" s="3" t="s">
        <v>565</v>
      </c>
    </row>
    <row r="26" spans="1:4">
      <c r="A26" s="4" t="s">
        <v>204</v>
      </c>
      <c r="B26" s="3">
        <v>32326</v>
      </c>
      <c r="C26" s="3">
        <v>14232</v>
      </c>
      <c r="D26" s="3" t="s">
        <v>566</v>
      </c>
    </row>
    <row r="27" spans="1:4">
      <c r="A27" s="4" t="s">
        <v>205</v>
      </c>
      <c r="B27" s="3">
        <v>5309</v>
      </c>
      <c r="C27" s="3">
        <v>2103</v>
      </c>
      <c r="D27" s="3" t="s">
        <v>567</v>
      </c>
    </row>
    <row r="28" spans="1:4">
      <c r="A28" s="4" t="s">
        <v>206</v>
      </c>
      <c r="B28" s="3">
        <v>137064</v>
      </c>
      <c r="C28" s="3">
        <v>70512</v>
      </c>
      <c r="D28" s="3" t="s">
        <v>568</v>
      </c>
    </row>
    <row r="29" spans="1:4">
      <c r="A29" s="4" t="s">
        <v>207</v>
      </c>
      <c r="B29" s="3">
        <v>3714</v>
      </c>
      <c r="C29" s="3">
        <v>715</v>
      </c>
      <c r="D29" s="3" t="s">
        <v>569</v>
      </c>
    </row>
    <row r="30" spans="1:4">
      <c r="A30" s="4" t="s">
        <v>208</v>
      </c>
      <c r="B30" s="3">
        <v>10895</v>
      </c>
      <c r="C30" s="3">
        <v>4958</v>
      </c>
      <c r="D30" s="3" t="s">
        <v>570</v>
      </c>
    </row>
    <row r="31" spans="1:4">
      <c r="A31" s="4" t="s">
        <v>209</v>
      </c>
      <c r="B31" s="3">
        <v>129454</v>
      </c>
      <c r="C31" s="3">
        <v>67531</v>
      </c>
      <c r="D31" s="3" t="s">
        <v>571</v>
      </c>
    </row>
    <row r="32" spans="1:4">
      <c r="A32" s="4" t="s">
        <v>210</v>
      </c>
      <c r="B32" s="3">
        <v>56321</v>
      </c>
      <c r="C32" s="3">
        <v>25934</v>
      </c>
      <c r="D32" s="3" t="s">
        <v>572</v>
      </c>
    </row>
    <row r="33" spans="1:4">
      <c r="A33" s="4" t="s">
        <v>211</v>
      </c>
      <c r="B33" s="3">
        <v>1734</v>
      </c>
      <c r="C33" s="3">
        <v>965</v>
      </c>
      <c r="D33" s="3" t="s">
        <v>573</v>
      </c>
    </row>
    <row r="34" spans="1:4">
      <c r="A34" s="4" t="s">
        <v>212</v>
      </c>
      <c r="B34" s="3">
        <v>129300</v>
      </c>
      <c r="C34" s="3">
        <v>63738</v>
      </c>
      <c r="D34" s="3" t="s">
        <v>574</v>
      </c>
    </row>
    <row r="35" spans="1:4">
      <c r="A35" s="4" t="s">
        <v>213</v>
      </c>
      <c r="B35" s="3">
        <v>3546</v>
      </c>
      <c r="C35" s="3">
        <v>1209</v>
      </c>
      <c r="D35" s="3" t="s">
        <v>575</v>
      </c>
    </row>
    <row r="36" spans="1:4">
      <c r="A36" s="4" t="s">
        <v>214</v>
      </c>
      <c r="B36" s="3">
        <v>402020</v>
      </c>
      <c r="C36" s="3">
        <v>214490</v>
      </c>
      <c r="D36" s="3" t="s">
        <v>576</v>
      </c>
    </row>
    <row r="37" spans="1:4">
      <c r="A37" s="4" t="s">
        <v>215</v>
      </c>
      <c r="B37" s="3">
        <v>18848</v>
      </c>
      <c r="C37" s="3">
        <v>8495</v>
      </c>
      <c r="D37" s="3" t="s">
        <v>577</v>
      </c>
    </row>
    <row r="38" spans="1:4">
      <c r="A38" s="4" t="s">
        <v>216</v>
      </c>
      <c r="B38" s="3">
        <v>18166</v>
      </c>
      <c r="C38" s="3">
        <v>8152</v>
      </c>
      <c r="D38" s="3" t="s">
        <v>578</v>
      </c>
    </row>
    <row r="39" spans="1:4">
      <c r="A39" s="4" t="s">
        <v>217</v>
      </c>
      <c r="B39" s="3">
        <v>76166</v>
      </c>
      <c r="C39" s="3">
        <v>40622</v>
      </c>
      <c r="D39" s="3" t="s">
        <v>579</v>
      </c>
    </row>
    <row r="40" spans="1:4">
      <c r="A40" s="4" t="s">
        <v>218</v>
      </c>
      <c r="B40" s="3">
        <v>7831</v>
      </c>
      <c r="C40" s="3">
        <v>3639</v>
      </c>
      <c r="D40" s="3" t="s">
        <v>580</v>
      </c>
    </row>
    <row r="41" spans="1:4">
      <c r="A41" s="4" t="s">
        <v>219</v>
      </c>
      <c r="B41" s="3">
        <v>73344</v>
      </c>
      <c r="C41" s="3">
        <v>37762</v>
      </c>
      <c r="D41" s="3" t="s">
        <v>581</v>
      </c>
    </row>
    <row r="42" spans="1:4">
      <c r="A42" s="4" t="s">
        <v>220</v>
      </c>
      <c r="B42" s="3">
        <v>6483</v>
      </c>
      <c r="C42" s="3">
        <v>3338</v>
      </c>
      <c r="D42" s="3" t="s">
        <v>581</v>
      </c>
    </row>
    <row r="43" spans="1:4">
      <c r="A43" s="4" t="s">
        <v>221</v>
      </c>
      <c r="B43" s="3">
        <v>10246</v>
      </c>
      <c r="C43" s="3">
        <v>5179</v>
      </c>
      <c r="D43" s="3" t="s">
        <v>582</v>
      </c>
    </row>
    <row r="44" spans="1:4">
      <c r="A44" s="4" t="s">
        <v>222</v>
      </c>
      <c r="B44" s="3">
        <v>8161</v>
      </c>
      <c r="C44" s="3">
        <v>3519</v>
      </c>
      <c r="D44" s="3" t="s">
        <v>583</v>
      </c>
    </row>
    <row r="45" spans="1:4">
      <c r="A45" s="4" t="s">
        <v>223</v>
      </c>
      <c r="B45" s="3">
        <v>13300</v>
      </c>
      <c r="C45" s="3">
        <v>7366</v>
      </c>
      <c r="D45" s="3" t="s">
        <v>584</v>
      </c>
    </row>
    <row r="46" spans="1:4">
      <c r="A46" s="4" t="s">
        <v>224</v>
      </c>
      <c r="B46" s="3">
        <v>13452</v>
      </c>
      <c r="C46" s="3">
        <v>6223</v>
      </c>
      <c r="D46" s="3" t="s">
        <v>585</v>
      </c>
    </row>
    <row r="47" spans="1:4">
      <c r="A47" s="4" t="s">
        <v>225</v>
      </c>
      <c r="B47" s="3">
        <v>404094</v>
      </c>
      <c r="C47" s="3">
        <v>213632</v>
      </c>
      <c r="D47" s="3" t="s">
        <v>586</v>
      </c>
    </row>
    <row r="48" spans="1:4">
      <c r="A48" s="4" t="s">
        <v>226</v>
      </c>
      <c r="B48" s="3">
        <v>10867</v>
      </c>
      <c r="C48" s="3">
        <v>5324</v>
      </c>
      <c r="D48" s="3" t="s">
        <v>587</v>
      </c>
    </row>
    <row r="49" spans="1:4">
      <c r="A49" s="4" t="s">
        <v>227</v>
      </c>
      <c r="B49" s="3">
        <v>5370</v>
      </c>
      <c r="C49" s="3">
        <v>2767</v>
      </c>
      <c r="D49" s="3" t="s">
        <v>588</v>
      </c>
    </row>
    <row r="50" spans="1:4">
      <c r="A50" s="4" t="s">
        <v>228</v>
      </c>
      <c r="B50" s="3">
        <v>50484</v>
      </c>
      <c r="C50" s="3">
        <v>24039</v>
      </c>
      <c r="D50" s="3" t="s">
        <v>589</v>
      </c>
    </row>
    <row r="51" spans="1:4">
      <c r="A51" s="4" t="s">
        <v>229</v>
      </c>
      <c r="B51" s="3">
        <v>83031</v>
      </c>
      <c r="C51" s="3">
        <v>38115</v>
      </c>
      <c r="D51" s="3" t="s">
        <v>590</v>
      </c>
    </row>
    <row r="52" spans="1:4">
      <c r="A52" s="4" t="s">
        <v>230</v>
      </c>
      <c r="B52" s="3">
        <v>6584</v>
      </c>
      <c r="C52" s="3">
        <v>3273</v>
      </c>
      <c r="D52" s="3" t="s">
        <v>591</v>
      </c>
    </row>
    <row r="53" spans="1:4">
      <c r="A53" s="4" t="s">
        <v>231</v>
      </c>
      <c r="B53" s="3">
        <v>1793</v>
      </c>
      <c r="C53" s="3">
        <v>642</v>
      </c>
      <c r="D53" s="3" t="s">
        <v>592</v>
      </c>
    </row>
    <row r="54" spans="1:4">
      <c r="A54" s="4" t="s">
        <v>232</v>
      </c>
      <c r="B54" s="3">
        <v>28696</v>
      </c>
      <c r="C54" s="3">
        <v>12855</v>
      </c>
      <c r="D54" s="3" t="s">
        <v>593</v>
      </c>
    </row>
    <row r="55" spans="1:4">
      <c r="A55" s="4" t="s">
        <v>233</v>
      </c>
      <c r="B55" s="3">
        <v>10420</v>
      </c>
      <c r="C55" s="3">
        <v>4842</v>
      </c>
      <c r="D55" s="3" t="s">
        <v>580</v>
      </c>
    </row>
    <row r="56" spans="1:4">
      <c r="A56" s="4" t="s">
        <v>234</v>
      </c>
      <c r="B56" s="3">
        <v>10170</v>
      </c>
      <c r="C56" s="3">
        <v>5146</v>
      </c>
      <c r="D56" s="3" t="s">
        <v>594</v>
      </c>
    </row>
    <row r="57" spans="1:4">
      <c r="A57" s="4" t="s">
        <v>235</v>
      </c>
      <c r="B57" s="3">
        <v>4586</v>
      </c>
      <c r="C57" s="3">
        <v>2224</v>
      </c>
      <c r="D57" s="3" t="s">
        <v>595</v>
      </c>
    </row>
    <row r="58" spans="1:4">
      <c r="A58" s="4" t="s">
        <v>236</v>
      </c>
      <c r="B58" s="3">
        <v>13954</v>
      </c>
      <c r="C58" s="3">
        <v>7030</v>
      </c>
      <c r="D58" s="3" t="s">
        <v>596</v>
      </c>
    </row>
    <row r="59" spans="1:4">
      <c r="A59" s="4" t="s">
        <v>237</v>
      </c>
      <c r="B59" s="3">
        <v>69748</v>
      </c>
      <c r="C59" s="3">
        <v>42611</v>
      </c>
      <c r="D59" s="3" t="s">
        <v>597</v>
      </c>
    </row>
    <row r="60" spans="1:4">
      <c r="A60" s="4" t="s">
        <v>238</v>
      </c>
      <c r="B60" s="3">
        <v>44591</v>
      </c>
      <c r="C60" s="3">
        <v>21243</v>
      </c>
      <c r="D60" s="3" t="s">
        <v>598</v>
      </c>
    </row>
    <row r="61" spans="1:4">
      <c r="A61" s="4" t="s">
        <v>239</v>
      </c>
      <c r="B61" s="3">
        <v>108531</v>
      </c>
      <c r="C61" s="3">
        <v>57176</v>
      </c>
      <c r="D61" s="3" t="s">
        <v>599</v>
      </c>
    </row>
    <row r="62" spans="1:4">
      <c r="A62" s="4" t="s">
        <v>240</v>
      </c>
      <c r="B62" s="3">
        <v>10606</v>
      </c>
      <c r="C62" s="3">
        <v>4799</v>
      </c>
      <c r="D62" s="3" t="s">
        <v>600</v>
      </c>
    </row>
    <row r="63" spans="1:4">
      <c r="A63" s="4" t="s">
        <v>241</v>
      </c>
      <c r="B63" s="3">
        <v>561266</v>
      </c>
      <c r="C63" s="3">
        <v>269841</v>
      </c>
      <c r="D63" s="3" t="s">
        <v>601</v>
      </c>
    </row>
    <row r="64" spans="1:4">
      <c r="A64" s="4" t="s">
        <v>242</v>
      </c>
      <c r="B64" s="3">
        <v>14832</v>
      </c>
      <c r="C64" s="3">
        <v>7979</v>
      </c>
      <c r="D64" s="3" t="s">
        <v>602</v>
      </c>
    </row>
    <row r="65" spans="1:4">
      <c r="A65" s="4" t="s">
        <v>243</v>
      </c>
      <c r="B65" s="3">
        <v>1784</v>
      </c>
      <c r="C65" s="3">
        <v>822</v>
      </c>
      <c r="D65" s="3" t="s">
        <v>603</v>
      </c>
    </row>
    <row r="66" spans="1:4">
      <c r="A66" s="4" t="s">
        <v>244</v>
      </c>
      <c r="B66" s="3">
        <v>45099</v>
      </c>
      <c r="C66" s="3">
        <v>20530</v>
      </c>
      <c r="D66" s="3" t="s">
        <v>604</v>
      </c>
    </row>
    <row r="67" spans="1:4">
      <c r="A67" s="4" t="s">
        <v>245</v>
      </c>
      <c r="B67" s="3">
        <v>23726</v>
      </c>
      <c r="C67" s="3">
        <v>10476</v>
      </c>
      <c r="D67" s="3" t="s">
        <v>605</v>
      </c>
    </row>
    <row r="68" spans="1:4">
      <c r="A68" s="4" t="s">
        <v>246</v>
      </c>
      <c r="B68" s="3">
        <v>12244</v>
      </c>
      <c r="C68" s="3">
        <v>5727</v>
      </c>
      <c r="D68" s="3" t="s">
        <v>606</v>
      </c>
    </row>
    <row r="69" spans="1:4">
      <c r="A69" s="4" t="s">
        <v>247</v>
      </c>
      <c r="B69" s="3">
        <v>11427</v>
      </c>
      <c r="C69" s="3">
        <v>6627</v>
      </c>
      <c r="D69" s="3" t="s">
        <v>607</v>
      </c>
    </row>
    <row r="70" spans="1:4">
      <c r="A70" s="4" t="s">
        <v>248</v>
      </c>
      <c r="B70" s="3">
        <v>396271</v>
      </c>
      <c r="C70" s="3">
        <v>200721</v>
      </c>
      <c r="D70" s="3" t="s">
        <v>608</v>
      </c>
    </row>
    <row r="71" spans="1:4">
      <c r="A71" s="4" t="s">
        <v>249</v>
      </c>
      <c r="B71" s="3">
        <v>19274</v>
      </c>
      <c r="C71" s="3">
        <v>9797</v>
      </c>
      <c r="D71" s="3" t="s">
        <v>609</v>
      </c>
    </row>
    <row r="72" spans="1:4">
      <c r="A72" s="4" t="s">
        <v>250</v>
      </c>
      <c r="B72" s="3">
        <v>78875</v>
      </c>
      <c r="C72" s="3">
        <v>44360</v>
      </c>
      <c r="D72" s="3" t="s">
        <v>610</v>
      </c>
    </row>
    <row r="73" spans="1:4">
      <c r="A73" s="4" t="s">
        <v>251</v>
      </c>
      <c r="B73" s="3">
        <v>5322</v>
      </c>
      <c r="C73" s="3">
        <v>2471</v>
      </c>
      <c r="D73" s="3" t="s">
        <v>611</v>
      </c>
    </row>
    <row r="74" spans="1:4">
      <c r="A74" s="4" t="s">
        <v>252</v>
      </c>
      <c r="B74" s="3">
        <v>13959</v>
      </c>
      <c r="C74" s="3">
        <v>6939</v>
      </c>
      <c r="D74" s="3" t="s">
        <v>591</v>
      </c>
    </row>
    <row r="75" spans="1:4">
      <c r="A75" s="4" t="s">
        <v>253</v>
      </c>
      <c r="B75" s="3">
        <v>19475</v>
      </c>
      <c r="C75" s="3">
        <v>10471</v>
      </c>
      <c r="D75" s="3" t="s">
        <v>612</v>
      </c>
    </row>
    <row r="76" spans="1:4">
      <c r="A76" s="4" t="s">
        <v>254</v>
      </c>
      <c r="B76" s="3">
        <v>12344</v>
      </c>
      <c r="C76" s="3">
        <v>7037</v>
      </c>
      <c r="D76" s="3" t="s">
        <v>613</v>
      </c>
    </row>
    <row r="77" spans="1:4">
      <c r="A77" s="4" t="s">
        <v>255</v>
      </c>
      <c r="B77" s="3">
        <v>5147</v>
      </c>
      <c r="C77" s="3">
        <v>2530</v>
      </c>
      <c r="D77" s="3" t="s">
        <v>614</v>
      </c>
    </row>
    <row r="78" spans="1:4">
      <c r="A78" s="4" t="s">
        <v>256</v>
      </c>
      <c r="B78" s="3">
        <v>120143</v>
      </c>
      <c r="C78" s="3">
        <v>64192</v>
      </c>
      <c r="D78" s="3" t="s">
        <v>615</v>
      </c>
    </row>
    <row r="79" spans="1:4">
      <c r="A79" s="4" t="s">
        <v>257</v>
      </c>
      <c r="B79" s="3">
        <v>74802</v>
      </c>
      <c r="C79" s="3">
        <v>38068</v>
      </c>
      <c r="D79" s="3" t="s">
        <v>616</v>
      </c>
    </row>
    <row r="80" spans="1:4">
      <c r="A80" s="4" t="s">
        <v>258</v>
      </c>
      <c r="B80" s="3">
        <v>4696</v>
      </c>
      <c r="C80" s="3">
        <v>2404</v>
      </c>
      <c r="D80" s="3" t="s">
        <v>617</v>
      </c>
    </row>
    <row r="81" spans="1:4">
      <c r="A81" s="4" t="s">
        <v>259</v>
      </c>
      <c r="B81" s="3">
        <v>30365</v>
      </c>
      <c r="C81" s="3">
        <v>16218</v>
      </c>
      <c r="D81" s="3" t="s">
        <v>618</v>
      </c>
    </row>
    <row r="82" spans="1:4">
      <c r="A82" s="4" t="s">
        <v>260</v>
      </c>
      <c r="B82" s="3">
        <v>7488</v>
      </c>
      <c r="C82" s="3">
        <v>3911</v>
      </c>
      <c r="D82" s="3" t="s">
        <v>619</v>
      </c>
    </row>
    <row r="83" spans="1:4">
      <c r="A83" s="4" t="s">
        <v>261</v>
      </c>
      <c r="B83" s="3">
        <v>6892</v>
      </c>
      <c r="C83" s="3">
        <v>3083</v>
      </c>
      <c r="D83" s="3" t="s">
        <v>620</v>
      </c>
    </row>
    <row r="84" spans="1:4">
      <c r="A84" s="4" t="s">
        <v>262</v>
      </c>
      <c r="B84" s="3">
        <v>9312</v>
      </c>
      <c r="C84" s="3">
        <v>4705</v>
      </c>
      <c r="D84" s="3" t="s">
        <v>621</v>
      </c>
    </row>
    <row r="85" spans="1:4">
      <c r="A85" s="4" t="s">
        <v>263</v>
      </c>
      <c r="B85" s="3">
        <v>4431</v>
      </c>
      <c r="C85" s="3">
        <v>1981</v>
      </c>
      <c r="D85" s="3" t="s">
        <v>622</v>
      </c>
    </row>
    <row r="86" spans="1:4">
      <c r="A86" s="4" t="s">
        <v>264</v>
      </c>
      <c r="B86" s="3">
        <v>4695</v>
      </c>
      <c r="C86" s="3">
        <v>2367</v>
      </c>
      <c r="D86" s="3" t="s">
        <v>623</v>
      </c>
    </row>
    <row r="87" spans="1:4">
      <c r="A87" s="4" t="s">
        <v>265</v>
      </c>
      <c r="B87" s="3">
        <v>15072</v>
      </c>
      <c r="C87" s="3">
        <v>8238</v>
      </c>
      <c r="D87" s="3" t="s">
        <v>624</v>
      </c>
    </row>
    <row r="88" spans="1:4">
      <c r="A88" s="4" t="s">
        <v>266</v>
      </c>
      <c r="B88" s="3">
        <v>9686</v>
      </c>
      <c r="C88" s="3">
        <v>5079</v>
      </c>
      <c r="D88" s="3" t="s">
        <v>625</v>
      </c>
    </row>
    <row r="89" spans="1:4">
      <c r="A89" s="4" t="s">
        <v>267</v>
      </c>
      <c r="B89" s="3">
        <v>4149</v>
      </c>
      <c r="C89" s="3">
        <v>1483</v>
      </c>
      <c r="D89" s="3" t="s">
        <v>626</v>
      </c>
    </row>
    <row r="90" spans="1:4">
      <c r="A90" s="4" t="s">
        <v>268</v>
      </c>
      <c r="B90" s="3">
        <v>26493</v>
      </c>
      <c r="C90" s="3">
        <v>13247</v>
      </c>
      <c r="D90" s="3" t="s">
        <v>627</v>
      </c>
    </row>
    <row r="91" spans="1:4">
      <c r="A91" s="4" t="s">
        <v>269</v>
      </c>
      <c r="B91" s="3">
        <v>18071</v>
      </c>
      <c r="C91" s="3">
        <v>9010</v>
      </c>
      <c r="D91" s="3" t="s">
        <v>628</v>
      </c>
    </row>
    <row r="92" spans="1:4">
      <c r="A92" s="4" t="s">
        <v>270</v>
      </c>
      <c r="B92" s="3">
        <v>25233</v>
      </c>
      <c r="C92" s="3">
        <v>9162</v>
      </c>
      <c r="D92" s="3" t="s">
        <v>629</v>
      </c>
    </row>
    <row r="93" spans="1:4">
      <c r="A93" s="4" t="s">
        <v>271</v>
      </c>
      <c r="B93" s="3">
        <v>5740</v>
      </c>
      <c r="C93" s="3">
        <v>2744</v>
      </c>
      <c r="D93" s="3" t="s">
        <v>630</v>
      </c>
    </row>
    <row r="94" spans="1:4">
      <c r="A94" s="4" t="s">
        <v>272</v>
      </c>
      <c r="B94" s="3">
        <v>5897</v>
      </c>
      <c r="C94" s="3">
        <v>2191</v>
      </c>
      <c r="D94" s="3" t="s">
        <v>631</v>
      </c>
    </row>
    <row r="95" spans="1:4">
      <c r="A95" s="4" t="s">
        <v>273</v>
      </c>
      <c r="B95" s="3">
        <v>47342</v>
      </c>
      <c r="C95" s="3">
        <v>21803</v>
      </c>
      <c r="D95" s="3" t="s">
        <v>572</v>
      </c>
    </row>
    <row r="96" spans="1:4">
      <c r="A96" s="4" t="s">
        <v>274</v>
      </c>
      <c r="B96" s="3">
        <v>14880</v>
      </c>
      <c r="C96" s="3">
        <v>7773</v>
      </c>
      <c r="D96" s="3" t="s">
        <v>548</v>
      </c>
    </row>
    <row r="97" spans="1:4">
      <c r="A97" s="4" t="s">
        <v>275</v>
      </c>
      <c r="B97" s="3">
        <v>6941</v>
      </c>
      <c r="C97" s="3">
        <v>3093</v>
      </c>
      <c r="D97" s="3" t="s">
        <v>632</v>
      </c>
    </row>
    <row r="98" spans="1:4">
      <c r="A98" s="4" t="s">
        <v>276</v>
      </c>
      <c r="B98" s="3">
        <v>14334</v>
      </c>
      <c r="C98" s="3">
        <v>7679</v>
      </c>
      <c r="D98" s="3" t="s">
        <v>633</v>
      </c>
    </row>
    <row r="99" spans="1:4">
      <c r="A99" s="4" t="s">
        <v>277</v>
      </c>
      <c r="B99" s="3">
        <v>4267</v>
      </c>
      <c r="C99" s="3">
        <v>2207</v>
      </c>
      <c r="D99" s="3" t="s">
        <v>634</v>
      </c>
    </row>
    <row r="100" spans="1:4">
      <c r="A100" s="4" t="s">
        <v>278</v>
      </c>
      <c r="B100" s="3">
        <v>12097</v>
      </c>
      <c r="C100" s="3">
        <v>6166</v>
      </c>
      <c r="D100" s="3" t="s">
        <v>635</v>
      </c>
    </row>
    <row r="101" spans="1:4">
      <c r="A101" s="4" t="s">
        <v>279</v>
      </c>
      <c r="B101" s="3">
        <v>8223</v>
      </c>
      <c r="C101" s="3">
        <v>3961</v>
      </c>
      <c r="D101" s="3" t="s">
        <v>636</v>
      </c>
    </row>
    <row r="102" spans="1:4">
      <c r="A102" s="4" t="s">
        <v>280</v>
      </c>
      <c r="B102" s="3">
        <v>12175</v>
      </c>
      <c r="C102" s="3">
        <v>6236</v>
      </c>
      <c r="D102" s="3" t="s">
        <v>637</v>
      </c>
    </row>
    <row r="103" spans="1:4">
      <c r="A103" s="4" t="s">
        <v>281</v>
      </c>
      <c r="B103" s="3">
        <v>3606</v>
      </c>
      <c r="C103" s="3">
        <v>1471</v>
      </c>
      <c r="D103" s="3" t="s">
        <v>638</v>
      </c>
    </row>
    <row r="104" spans="1:4">
      <c r="A104" s="4" t="s">
        <v>282</v>
      </c>
      <c r="B104" s="3">
        <v>10861</v>
      </c>
      <c r="C104" s="3">
        <v>5090</v>
      </c>
      <c r="D104" s="3" t="s">
        <v>639</v>
      </c>
    </row>
    <row r="105" spans="1:4">
      <c r="A105" s="4" t="s">
        <v>283</v>
      </c>
      <c r="B105" s="3">
        <v>15447</v>
      </c>
      <c r="C105" s="3">
        <v>8728</v>
      </c>
      <c r="D105" s="3" t="s">
        <v>640</v>
      </c>
    </row>
    <row r="106" spans="1:4">
      <c r="A106" s="4" t="s">
        <v>284</v>
      </c>
      <c r="B106" s="3">
        <v>4691</v>
      </c>
      <c r="C106" s="3">
        <v>2355</v>
      </c>
      <c r="D106" s="3" t="s">
        <v>641</v>
      </c>
    </row>
    <row r="107" spans="1:4">
      <c r="A107" s="4" t="s">
        <v>285</v>
      </c>
      <c r="B107" s="3">
        <v>10626</v>
      </c>
      <c r="C107" s="3">
        <v>6423</v>
      </c>
      <c r="D107" s="3" t="s">
        <v>642</v>
      </c>
    </row>
    <row r="108" spans="1:4">
      <c r="A108" s="4" t="s">
        <v>286</v>
      </c>
      <c r="B108" s="3">
        <v>16126</v>
      </c>
      <c r="C108" s="3">
        <v>6191</v>
      </c>
      <c r="D108" s="3" t="s">
        <v>643</v>
      </c>
    </row>
    <row r="109" spans="1:4">
      <c r="A109" s="4" t="s">
        <v>287</v>
      </c>
      <c r="B109" s="3">
        <v>100438</v>
      </c>
      <c r="C109" s="3">
        <v>41954</v>
      </c>
      <c r="D109" s="3" t="s">
        <v>644</v>
      </c>
    </row>
    <row r="110" spans="1:4">
      <c r="A110" s="4" t="s">
        <v>288</v>
      </c>
      <c r="B110" s="3">
        <v>56306</v>
      </c>
      <c r="C110" s="3">
        <v>28703</v>
      </c>
      <c r="D110" s="3" t="s">
        <v>645</v>
      </c>
    </row>
    <row r="111" spans="1:4">
      <c r="A111" s="4" t="s">
        <v>289</v>
      </c>
      <c r="B111" s="3">
        <v>22526</v>
      </c>
      <c r="C111" s="3">
        <v>13684</v>
      </c>
      <c r="D111" s="3" t="s">
        <v>646</v>
      </c>
    </row>
    <row r="112" spans="1:4">
      <c r="A112" s="4" t="s">
        <v>290</v>
      </c>
      <c r="B112" s="3">
        <v>7608</v>
      </c>
      <c r="C112" s="3">
        <v>4165</v>
      </c>
      <c r="D112" s="3" t="s">
        <v>647</v>
      </c>
    </row>
    <row r="113" spans="1:4">
      <c r="A113" s="4" t="s">
        <v>291</v>
      </c>
      <c r="B113" s="3">
        <v>76088</v>
      </c>
      <c r="C113" s="3">
        <v>36835</v>
      </c>
      <c r="D113" s="3" t="s">
        <v>648</v>
      </c>
    </row>
    <row r="114" spans="1:4">
      <c r="A114" s="4" t="s">
        <v>292</v>
      </c>
      <c r="B114" s="3">
        <v>14506</v>
      </c>
      <c r="C114" s="3">
        <v>7420</v>
      </c>
      <c r="D114" s="3" t="s">
        <v>649</v>
      </c>
    </row>
    <row r="115" spans="1:4">
      <c r="A115" s="4" t="s">
        <v>293</v>
      </c>
      <c r="B115" s="3">
        <v>16594</v>
      </c>
      <c r="C115" s="3">
        <v>8998</v>
      </c>
      <c r="D115" s="3" t="s">
        <v>650</v>
      </c>
    </row>
    <row r="116" spans="1:4">
      <c r="A116" s="4" t="s">
        <v>294</v>
      </c>
      <c r="B116" s="3">
        <v>9316</v>
      </c>
      <c r="C116" s="3">
        <v>4032</v>
      </c>
      <c r="D116" s="3" t="s">
        <v>651</v>
      </c>
    </row>
    <row r="117" spans="1:4">
      <c r="A117" s="4" t="s">
        <v>295</v>
      </c>
      <c r="B117" s="3">
        <v>10157</v>
      </c>
      <c r="C117" s="3">
        <v>5715</v>
      </c>
      <c r="D117" s="3" t="s">
        <v>652</v>
      </c>
    </row>
    <row r="118" spans="1:4">
      <c r="A118" s="4" t="s">
        <v>296</v>
      </c>
      <c r="B118" s="3">
        <v>17958</v>
      </c>
      <c r="C118" s="3">
        <v>8216</v>
      </c>
      <c r="D118" s="3" t="s">
        <v>653</v>
      </c>
    </row>
    <row r="119" spans="1:4">
      <c r="A119" s="4" t="s">
        <v>297</v>
      </c>
      <c r="B119" s="3">
        <v>4946</v>
      </c>
      <c r="C119" s="3">
        <v>2402</v>
      </c>
      <c r="D119" s="3" t="s">
        <v>654</v>
      </c>
    </row>
    <row r="120" spans="1:4">
      <c r="A120" s="4" t="s">
        <v>298</v>
      </c>
      <c r="B120" s="3">
        <v>11484</v>
      </c>
      <c r="C120" s="3">
        <v>6399</v>
      </c>
      <c r="D120" s="3" t="s">
        <v>655</v>
      </c>
    </row>
    <row r="121" spans="1:4">
      <c r="A121" s="4" t="s">
        <v>299</v>
      </c>
      <c r="B121" s="3">
        <v>1380</v>
      </c>
      <c r="C121" s="3">
        <v>635</v>
      </c>
      <c r="D121" s="3" t="s">
        <v>656</v>
      </c>
    </row>
    <row r="122" spans="1:4">
      <c r="A122" s="4" t="s">
        <v>300</v>
      </c>
      <c r="B122" s="3">
        <v>9452</v>
      </c>
      <c r="C122" s="3">
        <v>5561</v>
      </c>
      <c r="D122" s="3" t="s">
        <v>657</v>
      </c>
    </row>
    <row r="123" spans="1:4">
      <c r="A123" s="4" t="s">
        <v>301</v>
      </c>
      <c r="B123" s="3">
        <v>3902</v>
      </c>
      <c r="C123" s="3">
        <v>2214</v>
      </c>
      <c r="D123" s="3" t="s">
        <v>658</v>
      </c>
    </row>
    <row r="124" spans="1:4">
      <c r="A124" s="4" t="s">
        <v>302</v>
      </c>
      <c r="B124" s="3">
        <v>101480</v>
      </c>
      <c r="C124" s="3">
        <v>49114</v>
      </c>
      <c r="D124" s="3" t="s">
        <v>659</v>
      </c>
    </row>
    <row r="125" spans="1:4">
      <c r="A125" s="4" t="s">
        <v>303</v>
      </c>
      <c r="B125" s="3">
        <v>48942</v>
      </c>
      <c r="C125" s="3">
        <v>27003</v>
      </c>
      <c r="D125" s="3" t="s">
        <v>660</v>
      </c>
    </row>
    <row r="126" spans="1:4">
      <c r="A126" s="4" t="s">
        <v>304</v>
      </c>
      <c r="B126" s="3">
        <v>2235</v>
      </c>
      <c r="C126" s="3">
        <v>1294</v>
      </c>
      <c r="D126" s="3" t="s">
        <v>661</v>
      </c>
    </row>
    <row r="127" spans="1:4">
      <c r="A127" s="4" t="s">
        <v>305</v>
      </c>
      <c r="B127" s="3">
        <v>7702</v>
      </c>
      <c r="C127" s="3">
        <v>3891</v>
      </c>
      <c r="D127" s="3" t="s">
        <v>662</v>
      </c>
    </row>
    <row r="128" spans="1:4">
      <c r="A128" s="4" t="s">
        <v>306</v>
      </c>
      <c r="B128" s="3">
        <v>4912</v>
      </c>
      <c r="C128" s="3">
        <v>2306</v>
      </c>
      <c r="D128" s="3" t="s">
        <v>663</v>
      </c>
    </row>
    <row r="129" spans="1:4">
      <c r="A129" s="4" t="s">
        <v>307</v>
      </c>
      <c r="B129" s="3">
        <v>34206</v>
      </c>
      <c r="C129" s="3">
        <v>17072</v>
      </c>
      <c r="D129" s="3" t="s">
        <v>664</v>
      </c>
    </row>
    <row r="130" spans="1:4">
      <c r="A130" s="4" t="s">
        <v>308</v>
      </c>
      <c r="B130" s="3">
        <v>12903</v>
      </c>
      <c r="C130" s="3">
        <v>5274</v>
      </c>
      <c r="D130" s="3" t="s">
        <v>665</v>
      </c>
    </row>
    <row r="131" spans="1:4">
      <c r="A131" s="4" t="s">
        <v>309</v>
      </c>
      <c r="B131" s="3">
        <v>2837</v>
      </c>
      <c r="C131" s="3">
        <v>1274</v>
      </c>
      <c r="D131" s="3" t="s">
        <v>666</v>
      </c>
    </row>
    <row r="132" spans="1:4">
      <c r="A132" s="4" t="s">
        <v>310</v>
      </c>
      <c r="B132" s="3">
        <v>17530</v>
      </c>
      <c r="C132" s="3">
        <v>8155</v>
      </c>
      <c r="D132" s="3" t="s">
        <v>667</v>
      </c>
    </row>
    <row r="133" spans="1:4">
      <c r="A133" s="4" t="s">
        <v>311</v>
      </c>
      <c r="B133" s="3">
        <v>4190</v>
      </c>
      <c r="C133" s="3">
        <v>2230</v>
      </c>
      <c r="D133" s="3" t="s">
        <v>668</v>
      </c>
    </row>
    <row r="134" spans="1:4">
      <c r="A134" s="4" t="s">
        <v>312</v>
      </c>
      <c r="B134" s="3">
        <v>1200</v>
      </c>
      <c r="C134" s="3">
        <v>591</v>
      </c>
      <c r="D134" s="3" t="s">
        <v>669</v>
      </c>
    </row>
    <row r="135" spans="1:4">
      <c r="A135" s="4" t="s">
        <v>313</v>
      </c>
      <c r="B135" s="3">
        <v>9102</v>
      </c>
      <c r="C135" s="3">
        <v>4343</v>
      </c>
      <c r="D135" s="3" t="s">
        <v>670</v>
      </c>
    </row>
    <row r="136" spans="1:4">
      <c r="A136" s="4" t="s">
        <v>314</v>
      </c>
      <c r="B136" s="3">
        <v>4280</v>
      </c>
      <c r="C136" s="3">
        <v>2247</v>
      </c>
      <c r="D136" s="3" t="s">
        <v>671</v>
      </c>
    </row>
    <row r="137" spans="1:4">
      <c r="A137" s="4" t="s">
        <v>315</v>
      </c>
      <c r="B137" s="3">
        <v>5333</v>
      </c>
      <c r="C137" s="3">
        <v>2803</v>
      </c>
      <c r="D137" s="3" t="s">
        <v>672</v>
      </c>
    </row>
    <row r="138" spans="1:4">
      <c r="A138" s="4" t="s">
        <v>316</v>
      </c>
      <c r="B138" s="3">
        <v>5811</v>
      </c>
      <c r="C138" s="3">
        <v>3371</v>
      </c>
      <c r="D138" s="3" t="s">
        <v>673</v>
      </c>
    </row>
    <row r="139" spans="1:4">
      <c r="A139" s="4" t="s">
        <v>317</v>
      </c>
      <c r="B139" s="3">
        <v>24397</v>
      </c>
      <c r="C139" s="3">
        <v>11244</v>
      </c>
      <c r="D139" s="3" t="s">
        <v>674</v>
      </c>
    </row>
    <row r="140" spans="1:4">
      <c r="A140" s="4" t="s">
        <v>318</v>
      </c>
      <c r="B140" s="3">
        <v>19509</v>
      </c>
      <c r="C140" s="3">
        <v>8687</v>
      </c>
      <c r="D140" s="3" t="s">
        <v>675</v>
      </c>
    </row>
    <row r="141" spans="1:4">
      <c r="A141" s="4" t="s">
        <v>319</v>
      </c>
      <c r="B141" s="3">
        <v>14370</v>
      </c>
      <c r="C141" s="3">
        <v>5692</v>
      </c>
      <c r="D141" s="3" t="s">
        <v>567</v>
      </c>
    </row>
    <row r="142" spans="1:4">
      <c r="A142" s="4" t="s">
        <v>320</v>
      </c>
      <c r="B142" s="3">
        <v>8085</v>
      </c>
      <c r="C142" s="3">
        <v>4347</v>
      </c>
      <c r="D142" s="3" t="s">
        <v>612</v>
      </c>
    </row>
    <row r="143" spans="1:4">
      <c r="A143" s="4" t="s">
        <v>321</v>
      </c>
      <c r="B143" s="3">
        <v>3719</v>
      </c>
      <c r="C143" s="3">
        <v>1576</v>
      </c>
      <c r="D143" s="3" t="s">
        <v>676</v>
      </c>
    </row>
    <row r="144" spans="1:4">
      <c r="A144" s="4" t="s">
        <v>322</v>
      </c>
      <c r="B144" s="3">
        <v>34506</v>
      </c>
      <c r="C144" s="3">
        <v>16028</v>
      </c>
      <c r="D144" s="3" t="s">
        <v>677</v>
      </c>
    </row>
    <row r="145" spans="1:4">
      <c r="A145" s="4" t="s">
        <v>323</v>
      </c>
      <c r="B145" s="3">
        <v>4687</v>
      </c>
      <c r="C145" s="3">
        <v>2343</v>
      </c>
      <c r="D145" s="3" t="s">
        <v>678</v>
      </c>
    </row>
    <row r="146" spans="1:4">
      <c r="A146" s="4" t="s">
        <v>324</v>
      </c>
      <c r="B146" s="3">
        <v>5386</v>
      </c>
      <c r="C146" s="3">
        <v>2993</v>
      </c>
      <c r="D146" s="3" t="s">
        <v>679</v>
      </c>
    </row>
    <row r="147" spans="1:4">
      <c r="A147" s="4" t="s">
        <v>325</v>
      </c>
      <c r="B147" s="3">
        <v>13583</v>
      </c>
      <c r="C147" s="3">
        <v>7879</v>
      </c>
      <c r="D147" s="3" t="s">
        <v>673</v>
      </c>
    </row>
    <row r="148" spans="1:4">
      <c r="A148" s="4" t="s">
        <v>326</v>
      </c>
      <c r="B148" s="3">
        <v>13879</v>
      </c>
      <c r="C148" s="3">
        <v>7224</v>
      </c>
      <c r="D148" s="3" t="s">
        <v>680</v>
      </c>
    </row>
    <row r="149" spans="1:4">
      <c r="A149" s="4" t="s">
        <v>327</v>
      </c>
      <c r="B149" s="3">
        <v>30526</v>
      </c>
      <c r="C149" s="3">
        <v>12633</v>
      </c>
      <c r="D149" s="3" t="s">
        <v>681</v>
      </c>
    </row>
    <row r="150" spans="1:4">
      <c r="A150" s="4" t="s">
        <v>328</v>
      </c>
      <c r="B150" s="3">
        <v>48279</v>
      </c>
      <c r="C150" s="3">
        <v>26283</v>
      </c>
      <c r="D150" s="3" t="s">
        <v>682</v>
      </c>
    </row>
    <row r="151" spans="1:4">
      <c r="A151" s="4" t="s">
        <v>329</v>
      </c>
      <c r="B151" s="3">
        <v>16449</v>
      </c>
      <c r="C151" s="3">
        <v>6837</v>
      </c>
      <c r="D151" s="3" t="s">
        <v>683</v>
      </c>
    </row>
    <row r="152" spans="1:4">
      <c r="A152" s="4" t="s">
        <v>330</v>
      </c>
      <c r="B152" s="3">
        <v>3152</v>
      </c>
      <c r="C152" s="3">
        <v>1535</v>
      </c>
      <c r="D152" s="3" t="s">
        <v>684</v>
      </c>
    </row>
    <row r="153" spans="1:4">
      <c r="A153" s="4" t="s">
        <v>331</v>
      </c>
      <c r="B153" s="3">
        <v>10967</v>
      </c>
      <c r="C153" s="3">
        <v>6243</v>
      </c>
      <c r="D153" s="3" t="s">
        <v>685</v>
      </c>
    </row>
    <row r="154" spans="1:4">
      <c r="A154" s="4" t="s">
        <v>332</v>
      </c>
      <c r="B154" s="3">
        <v>13648</v>
      </c>
      <c r="C154" s="3">
        <v>6326</v>
      </c>
      <c r="D154" s="3" t="s">
        <v>686</v>
      </c>
    </row>
    <row r="155" spans="1:4">
      <c r="A155" s="4" t="s">
        <v>333</v>
      </c>
      <c r="B155" s="3">
        <v>1440</v>
      </c>
      <c r="C155" s="3">
        <v>796</v>
      </c>
      <c r="D155" s="3" t="s">
        <v>687</v>
      </c>
    </row>
    <row r="156" spans="1:4">
      <c r="A156" s="4" t="s">
        <v>334</v>
      </c>
      <c r="B156" s="3">
        <v>2863</v>
      </c>
      <c r="C156" s="3">
        <v>1619</v>
      </c>
      <c r="D156" s="3" t="s">
        <v>688</v>
      </c>
    </row>
    <row r="157" spans="1:4">
      <c r="A157" s="4" t="s">
        <v>171</v>
      </c>
      <c r="B157" s="3">
        <v>13818</v>
      </c>
      <c r="C157" s="3">
        <v>7759</v>
      </c>
      <c r="D157" s="3" t="s">
        <v>689</v>
      </c>
    </row>
    <row r="158" spans="1:4">
      <c r="A158" s="4" t="s">
        <v>335</v>
      </c>
      <c r="B158" s="3">
        <v>37642</v>
      </c>
      <c r="C158" s="3">
        <v>16118</v>
      </c>
      <c r="D158" s="3" t="s">
        <v>690</v>
      </c>
    </row>
    <row r="159" spans="1:4">
      <c r="A159" s="4" t="s">
        <v>336</v>
      </c>
      <c r="B159" s="3">
        <v>3899</v>
      </c>
      <c r="C159" s="3">
        <v>1935</v>
      </c>
      <c r="D159" s="3" t="s">
        <v>691</v>
      </c>
    </row>
    <row r="160" spans="1:4">
      <c r="A160" s="4" t="s">
        <v>337</v>
      </c>
      <c r="B160" s="3">
        <v>5874</v>
      </c>
      <c r="C160" s="3">
        <v>3195</v>
      </c>
      <c r="D160" s="3" t="s">
        <v>692</v>
      </c>
    </row>
    <row r="161" spans="1:4">
      <c r="A161" s="4" t="s">
        <v>338</v>
      </c>
      <c r="B161" s="3">
        <v>5376</v>
      </c>
      <c r="C161" s="3">
        <v>3267</v>
      </c>
      <c r="D161" s="3" t="s">
        <v>693</v>
      </c>
    </row>
    <row r="162" spans="1:4">
      <c r="A162" s="4" t="s">
        <v>339</v>
      </c>
      <c r="B162" s="3">
        <v>10826</v>
      </c>
      <c r="C162" s="3">
        <v>5300</v>
      </c>
      <c r="D162" s="3" t="s">
        <v>694</v>
      </c>
    </row>
    <row r="163" spans="1:4">
      <c r="A163" s="4" t="s">
        <v>340</v>
      </c>
      <c r="B163" s="3">
        <v>5191182</v>
      </c>
      <c r="C163" s="3">
        <v>2596947</v>
      </c>
      <c r="D163" s="3" t="s">
        <v>695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workbookViewId="0">
      <selection activeCell="R6" sqref="R6"/>
    </sheetView>
  </sheetViews>
  <sheetFormatPr defaultColWidth="10.875" defaultRowHeight="15.75"/>
  <cols>
    <col min="1" max="16384" width="10.875" style="9"/>
  </cols>
  <sheetData>
    <row r="1" spans="1:21">
      <c r="A1" s="9" t="s">
        <v>696</v>
      </c>
    </row>
    <row r="2" spans="1:21">
      <c r="A2" s="9" t="s">
        <v>697</v>
      </c>
    </row>
    <row r="3" spans="1:21">
      <c r="A3" s="51" t="s">
        <v>698</v>
      </c>
      <c r="B3" s="51"/>
      <c r="C3" s="51"/>
      <c r="D3" s="51"/>
      <c r="E3" s="51"/>
      <c r="F3" s="51"/>
      <c r="G3" s="51"/>
      <c r="H3" s="51"/>
      <c r="I3" s="51"/>
      <c r="J3" s="51"/>
      <c r="K3" s="51"/>
      <c r="L3" s="51"/>
      <c r="M3" s="51"/>
      <c r="N3" s="51"/>
      <c r="O3" s="51"/>
      <c r="P3" s="51"/>
      <c r="Q3" s="51"/>
      <c r="R3" s="51"/>
    </row>
    <row r="4" spans="1:21">
      <c r="A4" s="9" t="s">
        <v>496</v>
      </c>
      <c r="B4" s="9" t="s">
        <v>496</v>
      </c>
      <c r="C4" s="52" t="s">
        <v>699</v>
      </c>
      <c r="D4" s="52"/>
      <c r="E4" s="52"/>
      <c r="F4" s="52"/>
      <c r="G4" s="52"/>
      <c r="H4" s="52" t="s">
        <v>700</v>
      </c>
      <c r="I4" s="52"/>
      <c r="J4" s="52"/>
      <c r="K4" s="52"/>
      <c r="L4" s="52"/>
      <c r="M4" s="52" t="s">
        <v>701</v>
      </c>
      <c r="N4" s="52"/>
      <c r="O4" s="52"/>
      <c r="P4" s="52"/>
      <c r="Q4" s="52"/>
      <c r="R4" s="9" t="s">
        <v>496</v>
      </c>
    </row>
    <row r="5" spans="1:21">
      <c r="A5" s="9" t="s">
        <v>178</v>
      </c>
      <c r="B5" s="9" t="s">
        <v>175</v>
      </c>
      <c r="C5" s="9" t="s">
        <v>497</v>
      </c>
      <c r="D5" s="9" t="s">
        <v>498</v>
      </c>
      <c r="E5" s="9" t="s">
        <v>499</v>
      </c>
      <c r="F5" s="9" t="s">
        <v>500</v>
      </c>
      <c r="G5" s="9" t="s">
        <v>501</v>
      </c>
      <c r="H5" s="9" t="s">
        <v>497</v>
      </c>
      <c r="I5" s="9" t="s">
        <v>498</v>
      </c>
      <c r="J5" s="9" t="s">
        <v>499</v>
      </c>
      <c r="K5" s="9" t="s">
        <v>500</v>
      </c>
      <c r="L5" s="9" t="s">
        <v>501</v>
      </c>
      <c r="M5" s="9" t="s">
        <v>497</v>
      </c>
      <c r="N5" s="9" t="s">
        <v>498</v>
      </c>
      <c r="O5" s="9" t="s">
        <v>499</v>
      </c>
      <c r="P5" s="9" t="s">
        <v>500</v>
      </c>
      <c r="Q5" s="9" t="s">
        <v>501</v>
      </c>
      <c r="R5" s="9" t="s">
        <v>161</v>
      </c>
      <c r="S5" s="9" t="s">
        <v>702</v>
      </c>
    </row>
    <row r="6" spans="1:21">
      <c r="A6" s="9" t="s">
        <v>182</v>
      </c>
      <c r="B6" s="3">
        <v>10682</v>
      </c>
      <c r="C6" s="3">
        <v>2305</v>
      </c>
      <c r="D6" s="3">
        <v>203</v>
      </c>
      <c r="E6" s="3">
        <v>680</v>
      </c>
      <c r="F6" s="3">
        <v>4</v>
      </c>
      <c r="G6" s="3">
        <v>3192</v>
      </c>
      <c r="H6" s="3">
        <v>743</v>
      </c>
      <c r="I6" s="3">
        <v>101</v>
      </c>
      <c r="J6" s="3">
        <v>280</v>
      </c>
      <c r="K6" s="3">
        <v>0</v>
      </c>
      <c r="L6" s="3">
        <v>1124</v>
      </c>
      <c r="M6" s="3">
        <v>74</v>
      </c>
      <c r="N6" s="3">
        <v>2</v>
      </c>
      <c r="O6" s="3">
        <v>16</v>
      </c>
      <c r="P6" s="3">
        <v>0</v>
      </c>
      <c r="Q6" s="3">
        <v>92</v>
      </c>
      <c r="R6" s="3">
        <v>4408</v>
      </c>
      <c r="S6" s="9">
        <f>B6-F6-K6-P6</f>
        <v>10678</v>
      </c>
      <c r="T6" s="9">
        <f>S6-D6-I6-N6</f>
        <v>10372</v>
      </c>
      <c r="U6" s="9">
        <f>T6-E6-J6-O6</f>
        <v>9396</v>
      </c>
    </row>
    <row r="7" spans="1:21">
      <c r="A7" s="9" t="s">
        <v>183</v>
      </c>
      <c r="B7" s="3">
        <v>3791</v>
      </c>
      <c r="C7" s="3">
        <v>634</v>
      </c>
      <c r="D7" s="3">
        <v>38</v>
      </c>
      <c r="E7" s="3">
        <v>333</v>
      </c>
      <c r="F7" s="3">
        <v>3</v>
      </c>
      <c r="G7" s="3">
        <v>1008</v>
      </c>
      <c r="H7" s="3">
        <v>390</v>
      </c>
      <c r="I7" s="3">
        <v>26</v>
      </c>
      <c r="J7" s="3">
        <v>145</v>
      </c>
      <c r="K7" s="3">
        <v>4</v>
      </c>
      <c r="L7" s="3">
        <v>565</v>
      </c>
      <c r="M7" s="3">
        <v>34</v>
      </c>
      <c r="N7" s="3">
        <v>4</v>
      </c>
      <c r="O7" s="3">
        <v>17</v>
      </c>
      <c r="P7" s="3">
        <v>0</v>
      </c>
      <c r="Q7" s="3">
        <v>55</v>
      </c>
      <c r="R7" s="3">
        <v>1628</v>
      </c>
    </row>
    <row r="8" spans="1:21">
      <c r="A8" s="9" t="s">
        <v>184</v>
      </c>
      <c r="B8" s="3">
        <v>5051</v>
      </c>
      <c r="C8" s="3">
        <v>946</v>
      </c>
      <c r="D8" s="3">
        <v>52</v>
      </c>
      <c r="E8" s="3">
        <v>677</v>
      </c>
      <c r="F8" s="3">
        <v>3</v>
      </c>
      <c r="G8" s="3">
        <v>1678</v>
      </c>
      <c r="H8" s="3">
        <v>238</v>
      </c>
      <c r="I8" s="3">
        <v>20</v>
      </c>
      <c r="J8" s="3">
        <v>182</v>
      </c>
      <c r="K8" s="3">
        <v>0</v>
      </c>
      <c r="L8" s="3">
        <v>440</v>
      </c>
      <c r="M8" s="3">
        <v>48</v>
      </c>
      <c r="N8" s="3">
        <v>0</v>
      </c>
      <c r="O8" s="3">
        <v>28</v>
      </c>
      <c r="P8" s="3">
        <v>0</v>
      </c>
      <c r="Q8" s="3">
        <v>76</v>
      </c>
      <c r="R8" s="3">
        <v>2194</v>
      </c>
    </row>
    <row r="9" spans="1:21">
      <c r="A9" s="9" t="s">
        <v>185</v>
      </c>
      <c r="B9" s="3">
        <v>2067</v>
      </c>
      <c r="C9" s="3">
        <v>319</v>
      </c>
      <c r="D9" s="3">
        <v>37</v>
      </c>
      <c r="E9" s="3">
        <v>135</v>
      </c>
      <c r="F9" s="3">
        <v>0</v>
      </c>
      <c r="G9" s="3">
        <v>491</v>
      </c>
      <c r="H9" s="3">
        <v>286</v>
      </c>
      <c r="I9" s="3">
        <v>34</v>
      </c>
      <c r="J9" s="3">
        <v>158</v>
      </c>
      <c r="K9" s="3">
        <v>3</v>
      </c>
      <c r="L9" s="3">
        <v>481</v>
      </c>
      <c r="M9" s="3">
        <v>12</v>
      </c>
      <c r="N9" s="3">
        <v>0</v>
      </c>
      <c r="O9" s="3">
        <v>5</v>
      </c>
      <c r="P9" s="3">
        <v>0</v>
      </c>
      <c r="Q9" s="3">
        <v>17</v>
      </c>
      <c r="R9" s="3">
        <v>989</v>
      </c>
    </row>
    <row r="10" spans="1:21">
      <c r="A10" s="9" t="s">
        <v>186</v>
      </c>
      <c r="B10" s="3">
        <v>20626</v>
      </c>
      <c r="C10" s="3">
        <v>2965</v>
      </c>
      <c r="D10" s="3">
        <v>203</v>
      </c>
      <c r="E10" s="3">
        <v>1804</v>
      </c>
      <c r="F10" s="3">
        <v>3</v>
      </c>
      <c r="G10" s="3">
        <v>4975</v>
      </c>
      <c r="H10" s="3">
        <v>3051</v>
      </c>
      <c r="I10" s="3">
        <v>195</v>
      </c>
      <c r="J10" s="3">
        <v>2066</v>
      </c>
      <c r="K10" s="3">
        <v>6</v>
      </c>
      <c r="L10" s="3">
        <v>5318</v>
      </c>
      <c r="M10" s="3">
        <v>136</v>
      </c>
      <c r="N10" s="3">
        <v>11</v>
      </c>
      <c r="O10" s="3">
        <v>63</v>
      </c>
      <c r="P10" s="3">
        <v>0</v>
      </c>
      <c r="Q10" s="3">
        <v>210</v>
      </c>
      <c r="R10" s="3">
        <v>10503</v>
      </c>
    </row>
    <row r="11" spans="1:21">
      <c r="A11" s="9" t="s">
        <v>187</v>
      </c>
      <c r="B11" s="3">
        <v>8256</v>
      </c>
      <c r="C11" s="3">
        <v>2779</v>
      </c>
      <c r="D11" s="3">
        <v>107</v>
      </c>
      <c r="E11" s="3">
        <v>697</v>
      </c>
      <c r="F11" s="3">
        <v>0</v>
      </c>
      <c r="G11" s="3">
        <v>3583</v>
      </c>
      <c r="H11" s="3">
        <v>449</v>
      </c>
      <c r="I11" s="3">
        <v>28</v>
      </c>
      <c r="J11" s="3">
        <v>147</v>
      </c>
      <c r="K11" s="3">
        <v>1</v>
      </c>
      <c r="L11" s="3">
        <v>625</v>
      </c>
      <c r="M11" s="3">
        <v>111</v>
      </c>
      <c r="N11" s="3">
        <v>7</v>
      </c>
      <c r="O11" s="3">
        <v>8</v>
      </c>
      <c r="P11" s="3">
        <v>0</v>
      </c>
      <c r="Q11" s="3">
        <v>126</v>
      </c>
      <c r="R11" s="3">
        <v>4334</v>
      </c>
    </row>
    <row r="12" spans="1:21">
      <c r="A12" s="9" t="s">
        <v>188</v>
      </c>
      <c r="B12" s="3">
        <v>33841</v>
      </c>
      <c r="C12" s="3">
        <v>7957</v>
      </c>
      <c r="D12" s="3">
        <v>493</v>
      </c>
      <c r="E12" s="3">
        <v>3340</v>
      </c>
      <c r="F12" s="3">
        <v>4</v>
      </c>
      <c r="G12" s="3">
        <v>11794</v>
      </c>
      <c r="H12" s="3">
        <v>2305</v>
      </c>
      <c r="I12" s="3">
        <v>179</v>
      </c>
      <c r="J12" s="3">
        <v>1259</v>
      </c>
      <c r="K12" s="3">
        <v>3</v>
      </c>
      <c r="L12" s="3">
        <v>3746</v>
      </c>
      <c r="M12" s="3">
        <v>426</v>
      </c>
      <c r="N12" s="3">
        <v>29</v>
      </c>
      <c r="O12" s="3">
        <v>113</v>
      </c>
      <c r="P12" s="3">
        <v>1</v>
      </c>
      <c r="Q12" s="3">
        <v>569</v>
      </c>
      <c r="R12" s="3">
        <v>16109</v>
      </c>
    </row>
    <row r="13" spans="1:21">
      <c r="A13" s="9" t="s">
        <v>189</v>
      </c>
      <c r="B13" s="3">
        <v>49542</v>
      </c>
      <c r="C13" s="3">
        <v>11858</v>
      </c>
      <c r="D13" s="3">
        <v>573</v>
      </c>
      <c r="E13" s="3">
        <v>3978</v>
      </c>
      <c r="F13" s="3">
        <v>16</v>
      </c>
      <c r="G13" s="3">
        <v>16425</v>
      </c>
      <c r="H13" s="3">
        <v>3710</v>
      </c>
      <c r="I13" s="3">
        <v>176</v>
      </c>
      <c r="J13" s="3">
        <v>1728</v>
      </c>
      <c r="K13" s="3">
        <v>4</v>
      </c>
      <c r="L13" s="3">
        <v>5618</v>
      </c>
      <c r="M13" s="3">
        <v>584</v>
      </c>
      <c r="N13" s="3">
        <v>23</v>
      </c>
      <c r="O13" s="3">
        <v>120</v>
      </c>
      <c r="P13" s="3">
        <v>0</v>
      </c>
      <c r="Q13" s="3">
        <v>727</v>
      </c>
      <c r="R13" s="3">
        <v>22770</v>
      </c>
    </row>
    <row r="14" spans="1:21">
      <c r="A14" s="9" t="s">
        <v>190</v>
      </c>
      <c r="B14" s="3">
        <v>7791</v>
      </c>
      <c r="C14" s="3">
        <v>1059</v>
      </c>
      <c r="D14" s="3">
        <v>79</v>
      </c>
      <c r="E14" s="3">
        <v>763</v>
      </c>
      <c r="F14" s="3">
        <v>0</v>
      </c>
      <c r="G14" s="3">
        <v>1901</v>
      </c>
      <c r="H14" s="3">
        <v>739</v>
      </c>
      <c r="I14" s="3">
        <v>54</v>
      </c>
      <c r="J14" s="3">
        <v>669</v>
      </c>
      <c r="K14" s="3">
        <v>3</v>
      </c>
      <c r="L14" s="3">
        <v>1465</v>
      </c>
      <c r="M14" s="3">
        <v>51</v>
      </c>
      <c r="N14" s="3">
        <v>3</v>
      </c>
      <c r="O14" s="3">
        <v>32</v>
      </c>
      <c r="P14" s="3">
        <v>0</v>
      </c>
      <c r="Q14" s="3">
        <v>86</v>
      </c>
      <c r="R14" s="3">
        <v>3452</v>
      </c>
    </row>
    <row r="15" spans="1:21">
      <c r="A15" s="9" t="s">
        <v>191</v>
      </c>
      <c r="B15" s="3">
        <v>10192</v>
      </c>
      <c r="C15" s="3">
        <v>1924</v>
      </c>
      <c r="D15" s="3">
        <v>152</v>
      </c>
      <c r="E15" s="3">
        <v>769</v>
      </c>
      <c r="F15" s="3">
        <v>6</v>
      </c>
      <c r="G15" s="3">
        <v>2851</v>
      </c>
      <c r="H15" s="3">
        <v>588</v>
      </c>
      <c r="I15" s="3">
        <v>56</v>
      </c>
      <c r="J15" s="3">
        <v>293</v>
      </c>
      <c r="K15" s="3">
        <v>2</v>
      </c>
      <c r="L15" s="3">
        <v>939</v>
      </c>
      <c r="M15" s="3">
        <v>90</v>
      </c>
      <c r="N15" s="3">
        <v>4</v>
      </c>
      <c r="O15" s="3">
        <v>38</v>
      </c>
      <c r="P15" s="3">
        <v>0</v>
      </c>
      <c r="Q15" s="3">
        <v>132</v>
      </c>
      <c r="R15" s="3">
        <v>3922</v>
      </c>
    </row>
    <row r="16" spans="1:21">
      <c r="A16" s="9" t="s">
        <v>192</v>
      </c>
      <c r="B16" s="3">
        <v>83577</v>
      </c>
      <c r="C16" s="3">
        <v>13370</v>
      </c>
      <c r="D16" s="3">
        <v>952</v>
      </c>
      <c r="E16" s="3">
        <v>3112</v>
      </c>
      <c r="F16" s="3">
        <v>13</v>
      </c>
      <c r="G16" s="3">
        <v>17447</v>
      </c>
      <c r="H16" s="3">
        <v>16168</v>
      </c>
      <c r="I16" s="3">
        <v>1218</v>
      </c>
      <c r="J16" s="3">
        <v>7102</v>
      </c>
      <c r="K16" s="3">
        <v>64</v>
      </c>
      <c r="L16" s="3">
        <v>24552</v>
      </c>
      <c r="M16" s="3">
        <v>451</v>
      </c>
      <c r="N16" s="3">
        <v>19</v>
      </c>
      <c r="O16" s="3">
        <v>101</v>
      </c>
      <c r="P16" s="3">
        <v>1</v>
      </c>
      <c r="Q16" s="3">
        <v>572</v>
      </c>
      <c r="R16" s="3">
        <v>42571</v>
      </c>
    </row>
    <row r="17" spans="1:18">
      <c r="A17" s="9" t="s">
        <v>193</v>
      </c>
      <c r="B17" s="3">
        <v>6004</v>
      </c>
      <c r="C17" s="3">
        <v>1345</v>
      </c>
      <c r="D17" s="3">
        <v>91</v>
      </c>
      <c r="E17" s="3">
        <v>817</v>
      </c>
      <c r="F17" s="3">
        <v>3</v>
      </c>
      <c r="G17" s="3">
        <v>2256</v>
      </c>
      <c r="H17" s="3">
        <v>453</v>
      </c>
      <c r="I17" s="3">
        <v>133</v>
      </c>
      <c r="J17" s="3">
        <v>321</v>
      </c>
      <c r="K17" s="3">
        <v>2</v>
      </c>
      <c r="L17" s="3">
        <v>909</v>
      </c>
      <c r="M17" s="3">
        <v>57</v>
      </c>
      <c r="N17" s="3">
        <v>4</v>
      </c>
      <c r="O17" s="3">
        <v>19</v>
      </c>
      <c r="P17" s="3">
        <v>0</v>
      </c>
      <c r="Q17" s="3">
        <v>80</v>
      </c>
      <c r="R17" s="3">
        <v>3245</v>
      </c>
    </row>
    <row r="18" spans="1:18">
      <c r="A18" s="9" t="s">
        <v>194</v>
      </c>
      <c r="B18" s="3">
        <v>8160</v>
      </c>
      <c r="C18" s="3">
        <v>1630</v>
      </c>
      <c r="D18" s="3">
        <v>115</v>
      </c>
      <c r="E18" s="3">
        <v>557</v>
      </c>
      <c r="F18" s="3">
        <v>4</v>
      </c>
      <c r="G18" s="3">
        <v>2306</v>
      </c>
      <c r="H18" s="3">
        <v>384</v>
      </c>
      <c r="I18" s="3">
        <v>24</v>
      </c>
      <c r="J18" s="3">
        <v>159</v>
      </c>
      <c r="K18" s="3">
        <v>0</v>
      </c>
      <c r="L18" s="3">
        <v>567</v>
      </c>
      <c r="M18" s="3">
        <v>72</v>
      </c>
      <c r="N18" s="3">
        <v>3</v>
      </c>
      <c r="O18" s="3">
        <v>28</v>
      </c>
      <c r="P18" s="3">
        <v>0</v>
      </c>
      <c r="Q18" s="3">
        <v>103</v>
      </c>
      <c r="R18" s="3">
        <v>2976</v>
      </c>
    </row>
    <row r="19" spans="1:18">
      <c r="A19" s="9" t="s">
        <v>195</v>
      </c>
      <c r="B19" s="3">
        <v>8799</v>
      </c>
      <c r="C19" s="3">
        <v>1326</v>
      </c>
      <c r="D19" s="3">
        <v>306</v>
      </c>
      <c r="E19" s="3">
        <v>805</v>
      </c>
      <c r="F19" s="3">
        <v>11</v>
      </c>
      <c r="G19" s="3">
        <v>2448</v>
      </c>
      <c r="H19" s="3">
        <v>969</v>
      </c>
      <c r="I19" s="3">
        <v>702</v>
      </c>
      <c r="J19" s="3">
        <v>429</v>
      </c>
      <c r="K19" s="3">
        <v>14</v>
      </c>
      <c r="L19" s="3">
        <v>2114</v>
      </c>
      <c r="M19" s="3">
        <v>49</v>
      </c>
      <c r="N19" s="3">
        <v>8</v>
      </c>
      <c r="O19" s="3">
        <v>22</v>
      </c>
      <c r="P19" s="3">
        <v>1</v>
      </c>
      <c r="Q19" s="3">
        <v>80</v>
      </c>
      <c r="R19" s="3">
        <v>4642</v>
      </c>
    </row>
    <row r="20" spans="1:18">
      <c r="A20" s="9" t="s">
        <v>196</v>
      </c>
      <c r="B20" s="3">
        <v>19039</v>
      </c>
      <c r="C20" s="3">
        <v>3328</v>
      </c>
      <c r="D20" s="3">
        <v>134</v>
      </c>
      <c r="E20" s="3">
        <v>2052</v>
      </c>
      <c r="F20" s="3">
        <v>1</v>
      </c>
      <c r="G20" s="3">
        <v>5515</v>
      </c>
      <c r="H20" s="3">
        <v>1379</v>
      </c>
      <c r="I20" s="3">
        <v>96</v>
      </c>
      <c r="J20" s="3">
        <v>741</v>
      </c>
      <c r="K20" s="3">
        <v>2</v>
      </c>
      <c r="L20" s="3">
        <v>2218</v>
      </c>
      <c r="M20" s="3">
        <v>156</v>
      </c>
      <c r="N20" s="3">
        <v>7</v>
      </c>
      <c r="O20" s="3">
        <v>54</v>
      </c>
      <c r="P20" s="3">
        <v>0</v>
      </c>
      <c r="Q20" s="3">
        <v>217</v>
      </c>
      <c r="R20" s="3">
        <v>7950</v>
      </c>
    </row>
    <row r="21" spans="1:18">
      <c r="A21" s="9" t="s">
        <v>197</v>
      </c>
      <c r="B21" s="3">
        <v>32691</v>
      </c>
      <c r="C21" s="3">
        <v>6032</v>
      </c>
      <c r="D21" s="3">
        <v>324</v>
      </c>
      <c r="E21" s="3">
        <v>2326</v>
      </c>
      <c r="F21" s="3">
        <v>7</v>
      </c>
      <c r="G21" s="3">
        <v>8689</v>
      </c>
      <c r="H21" s="3">
        <v>3219</v>
      </c>
      <c r="I21" s="3">
        <v>211</v>
      </c>
      <c r="J21" s="3">
        <v>1462</v>
      </c>
      <c r="K21" s="3">
        <v>5</v>
      </c>
      <c r="L21" s="3">
        <v>4897</v>
      </c>
      <c r="M21" s="3">
        <v>204</v>
      </c>
      <c r="N21" s="3">
        <v>6</v>
      </c>
      <c r="O21" s="3">
        <v>58</v>
      </c>
      <c r="P21" s="3">
        <v>0</v>
      </c>
      <c r="Q21" s="3">
        <v>268</v>
      </c>
      <c r="R21" s="3">
        <v>13854</v>
      </c>
    </row>
    <row r="22" spans="1:18">
      <c r="A22" s="9" t="s">
        <v>198</v>
      </c>
      <c r="B22" s="3">
        <v>12530</v>
      </c>
      <c r="C22" s="3">
        <v>1943</v>
      </c>
      <c r="D22" s="3">
        <v>180</v>
      </c>
      <c r="E22" s="3">
        <v>709</v>
      </c>
      <c r="F22" s="3">
        <v>0</v>
      </c>
      <c r="G22" s="3">
        <v>2832</v>
      </c>
      <c r="H22" s="3">
        <v>2002</v>
      </c>
      <c r="I22" s="3">
        <v>405</v>
      </c>
      <c r="J22" s="3">
        <v>536</v>
      </c>
      <c r="K22" s="3">
        <v>0</v>
      </c>
      <c r="L22" s="3">
        <v>2943</v>
      </c>
      <c r="M22" s="3">
        <v>70</v>
      </c>
      <c r="N22" s="3">
        <v>9</v>
      </c>
      <c r="O22" s="3">
        <v>15</v>
      </c>
      <c r="P22" s="3">
        <v>0</v>
      </c>
      <c r="Q22" s="3">
        <v>94</v>
      </c>
      <c r="R22" s="3">
        <v>5869</v>
      </c>
    </row>
    <row r="23" spans="1:18">
      <c r="A23" s="9" t="s">
        <v>199</v>
      </c>
      <c r="B23" s="3">
        <v>11109</v>
      </c>
      <c r="C23" s="3">
        <v>1781</v>
      </c>
      <c r="D23" s="3">
        <v>127</v>
      </c>
      <c r="E23" s="3">
        <v>2085</v>
      </c>
      <c r="F23" s="3">
        <v>0</v>
      </c>
      <c r="G23" s="3">
        <v>3993</v>
      </c>
      <c r="H23" s="3">
        <v>818</v>
      </c>
      <c r="I23" s="3">
        <v>51</v>
      </c>
      <c r="J23" s="3">
        <v>1101</v>
      </c>
      <c r="K23" s="3">
        <v>0</v>
      </c>
      <c r="L23" s="3">
        <v>1970</v>
      </c>
      <c r="M23" s="3">
        <v>72</v>
      </c>
      <c r="N23" s="3">
        <v>5</v>
      </c>
      <c r="O23" s="3">
        <v>66</v>
      </c>
      <c r="P23" s="3">
        <v>0</v>
      </c>
      <c r="Q23" s="3">
        <v>143</v>
      </c>
      <c r="R23" s="3">
        <v>6106</v>
      </c>
    </row>
    <row r="24" spans="1:18">
      <c r="A24" s="9" t="s">
        <v>200</v>
      </c>
      <c r="B24" s="3">
        <v>2943</v>
      </c>
      <c r="C24" s="3">
        <v>413</v>
      </c>
      <c r="D24" s="3">
        <v>26</v>
      </c>
      <c r="E24" s="3">
        <v>173</v>
      </c>
      <c r="F24" s="3">
        <v>0</v>
      </c>
      <c r="G24" s="3">
        <v>612</v>
      </c>
      <c r="H24" s="3">
        <v>609</v>
      </c>
      <c r="I24" s="3">
        <v>63</v>
      </c>
      <c r="J24" s="3">
        <v>145</v>
      </c>
      <c r="K24" s="3">
        <v>2</v>
      </c>
      <c r="L24" s="3">
        <v>819</v>
      </c>
      <c r="M24" s="3">
        <v>18</v>
      </c>
      <c r="N24" s="3">
        <v>0</v>
      </c>
      <c r="O24" s="3">
        <v>2</v>
      </c>
      <c r="P24" s="3">
        <v>0</v>
      </c>
      <c r="Q24" s="3">
        <v>20</v>
      </c>
      <c r="R24" s="3">
        <v>1451</v>
      </c>
    </row>
    <row r="25" spans="1:18">
      <c r="A25" s="9" t="s">
        <v>201</v>
      </c>
      <c r="B25" s="3">
        <v>25128</v>
      </c>
      <c r="C25" s="3">
        <v>4434</v>
      </c>
      <c r="D25" s="3">
        <v>405</v>
      </c>
      <c r="E25" s="3">
        <v>1555</v>
      </c>
      <c r="F25" s="3">
        <v>6</v>
      </c>
      <c r="G25" s="3">
        <v>6400</v>
      </c>
      <c r="H25" s="3">
        <v>1993</v>
      </c>
      <c r="I25" s="3">
        <v>171</v>
      </c>
      <c r="J25" s="3">
        <v>896</v>
      </c>
      <c r="K25" s="3">
        <v>3</v>
      </c>
      <c r="L25" s="3">
        <v>3063</v>
      </c>
      <c r="M25" s="3">
        <v>219</v>
      </c>
      <c r="N25" s="3">
        <v>10</v>
      </c>
      <c r="O25" s="3">
        <v>49</v>
      </c>
      <c r="P25" s="3">
        <v>0</v>
      </c>
      <c r="Q25" s="3">
        <v>278</v>
      </c>
      <c r="R25" s="3">
        <v>9741</v>
      </c>
    </row>
    <row r="26" spans="1:18">
      <c r="A26" s="9" t="s">
        <v>202</v>
      </c>
      <c r="B26" s="3">
        <v>4491</v>
      </c>
      <c r="C26" s="3">
        <v>784</v>
      </c>
      <c r="D26" s="3">
        <v>73</v>
      </c>
      <c r="E26" s="3">
        <v>592</v>
      </c>
      <c r="F26" s="3">
        <v>0</v>
      </c>
      <c r="G26" s="3">
        <v>1449</v>
      </c>
      <c r="H26" s="3">
        <v>449</v>
      </c>
      <c r="I26" s="3">
        <v>35</v>
      </c>
      <c r="J26" s="3">
        <v>230</v>
      </c>
      <c r="K26" s="3">
        <v>0</v>
      </c>
      <c r="L26" s="3">
        <v>714</v>
      </c>
      <c r="M26" s="3">
        <v>25</v>
      </c>
      <c r="N26" s="3">
        <v>0</v>
      </c>
      <c r="O26" s="3">
        <v>12</v>
      </c>
      <c r="P26" s="3">
        <v>0</v>
      </c>
      <c r="Q26" s="3">
        <v>37</v>
      </c>
      <c r="R26" s="3">
        <v>2200</v>
      </c>
    </row>
    <row r="27" spans="1:18">
      <c r="A27" s="9" t="s">
        <v>203</v>
      </c>
      <c r="B27" s="3">
        <v>55637</v>
      </c>
      <c r="C27" s="3">
        <v>12058</v>
      </c>
      <c r="D27" s="3">
        <v>607</v>
      </c>
      <c r="E27" s="3">
        <v>4723</v>
      </c>
      <c r="F27" s="3">
        <v>32</v>
      </c>
      <c r="G27" s="3">
        <v>17420</v>
      </c>
      <c r="H27" s="3">
        <v>4866</v>
      </c>
      <c r="I27" s="3">
        <v>217</v>
      </c>
      <c r="J27" s="3">
        <v>2794</v>
      </c>
      <c r="K27" s="3">
        <v>20</v>
      </c>
      <c r="L27" s="3">
        <v>7897</v>
      </c>
      <c r="M27" s="3">
        <v>571</v>
      </c>
      <c r="N27" s="3">
        <v>21</v>
      </c>
      <c r="O27" s="3">
        <v>156</v>
      </c>
      <c r="P27" s="3">
        <v>1</v>
      </c>
      <c r="Q27" s="3">
        <v>749</v>
      </c>
      <c r="R27" s="3">
        <v>26066</v>
      </c>
    </row>
    <row r="28" spans="1:18">
      <c r="A28" s="9" t="s">
        <v>204</v>
      </c>
      <c r="B28" s="3">
        <v>32326</v>
      </c>
      <c r="C28" s="3">
        <v>6195</v>
      </c>
      <c r="D28" s="3">
        <v>351</v>
      </c>
      <c r="E28" s="3">
        <v>3564</v>
      </c>
      <c r="F28" s="3">
        <v>12</v>
      </c>
      <c r="G28" s="3">
        <v>10122</v>
      </c>
      <c r="H28" s="3">
        <v>2025</v>
      </c>
      <c r="I28" s="3">
        <v>89</v>
      </c>
      <c r="J28" s="3">
        <v>1234</v>
      </c>
      <c r="K28" s="3">
        <v>1</v>
      </c>
      <c r="L28" s="3">
        <v>3349</v>
      </c>
      <c r="M28" s="3">
        <v>321</v>
      </c>
      <c r="N28" s="3">
        <v>16</v>
      </c>
      <c r="O28" s="3">
        <v>111</v>
      </c>
      <c r="P28" s="3">
        <v>1</v>
      </c>
      <c r="Q28" s="3">
        <v>449</v>
      </c>
      <c r="R28" s="3">
        <v>13920</v>
      </c>
    </row>
    <row r="29" spans="1:18">
      <c r="A29" s="9" t="s">
        <v>205</v>
      </c>
      <c r="B29" s="3">
        <v>5309</v>
      </c>
      <c r="C29" s="3">
        <v>792</v>
      </c>
      <c r="D29" s="3">
        <v>47</v>
      </c>
      <c r="E29" s="3">
        <v>445</v>
      </c>
      <c r="F29" s="3">
        <v>3</v>
      </c>
      <c r="G29" s="3">
        <v>1287</v>
      </c>
      <c r="H29" s="3">
        <v>419</v>
      </c>
      <c r="I29" s="3">
        <v>27</v>
      </c>
      <c r="J29" s="3">
        <v>211</v>
      </c>
      <c r="K29" s="3">
        <v>1</v>
      </c>
      <c r="L29" s="3">
        <v>658</v>
      </c>
      <c r="M29" s="3">
        <v>33</v>
      </c>
      <c r="N29" s="3">
        <v>5</v>
      </c>
      <c r="O29" s="3">
        <v>28</v>
      </c>
      <c r="P29" s="3">
        <v>0</v>
      </c>
      <c r="Q29" s="3">
        <v>66</v>
      </c>
      <c r="R29" s="3">
        <v>2011</v>
      </c>
    </row>
    <row r="30" spans="1:18">
      <c r="A30" s="9" t="s">
        <v>206</v>
      </c>
      <c r="B30" s="3">
        <v>137064</v>
      </c>
      <c r="C30" s="3">
        <v>22723</v>
      </c>
      <c r="D30" s="3">
        <v>1267</v>
      </c>
      <c r="E30" s="3">
        <v>6992</v>
      </c>
      <c r="F30" s="3">
        <v>14</v>
      </c>
      <c r="G30" s="3">
        <v>30996</v>
      </c>
      <c r="H30" s="3">
        <v>24584</v>
      </c>
      <c r="I30" s="3">
        <v>1644</v>
      </c>
      <c r="J30" s="3">
        <v>10039</v>
      </c>
      <c r="K30" s="3">
        <v>35</v>
      </c>
      <c r="L30" s="3">
        <v>36302</v>
      </c>
      <c r="M30" s="3">
        <v>1173</v>
      </c>
      <c r="N30" s="3">
        <v>37</v>
      </c>
      <c r="O30" s="3">
        <v>201</v>
      </c>
      <c r="P30" s="3">
        <v>6</v>
      </c>
      <c r="Q30" s="3">
        <v>1417</v>
      </c>
      <c r="R30" s="3">
        <v>68715</v>
      </c>
    </row>
    <row r="31" spans="1:18">
      <c r="A31" s="9" t="s">
        <v>207</v>
      </c>
      <c r="B31" s="3">
        <v>3714</v>
      </c>
      <c r="C31" s="3">
        <v>210</v>
      </c>
      <c r="D31" s="3">
        <v>13</v>
      </c>
      <c r="E31" s="3">
        <v>87</v>
      </c>
      <c r="F31" s="3">
        <v>0</v>
      </c>
      <c r="G31" s="3">
        <v>310</v>
      </c>
      <c r="H31" s="3">
        <v>253</v>
      </c>
      <c r="I31" s="3">
        <v>9</v>
      </c>
      <c r="J31" s="3">
        <v>101</v>
      </c>
      <c r="K31" s="3">
        <v>2</v>
      </c>
      <c r="L31" s="3">
        <v>365</v>
      </c>
      <c r="M31" s="3">
        <v>14</v>
      </c>
      <c r="N31" s="3">
        <v>0</v>
      </c>
      <c r="O31" s="3">
        <v>4</v>
      </c>
      <c r="P31" s="3">
        <v>0</v>
      </c>
      <c r="Q31" s="3">
        <v>18</v>
      </c>
      <c r="R31" s="3">
        <v>693</v>
      </c>
    </row>
    <row r="32" spans="1:18">
      <c r="A32" s="9" t="s">
        <v>208</v>
      </c>
      <c r="B32" s="3">
        <v>10895</v>
      </c>
      <c r="C32" s="3">
        <v>1890</v>
      </c>
      <c r="D32" s="3">
        <v>45</v>
      </c>
      <c r="E32" s="3">
        <v>922</v>
      </c>
      <c r="F32" s="3">
        <v>1</v>
      </c>
      <c r="G32" s="3">
        <v>2858</v>
      </c>
      <c r="H32" s="3">
        <v>1068</v>
      </c>
      <c r="I32" s="3">
        <v>55</v>
      </c>
      <c r="J32" s="3">
        <v>650</v>
      </c>
      <c r="K32" s="3">
        <v>1</v>
      </c>
      <c r="L32" s="3">
        <v>1774</v>
      </c>
      <c r="M32" s="3">
        <v>132</v>
      </c>
      <c r="N32" s="3">
        <v>7</v>
      </c>
      <c r="O32" s="3">
        <v>53</v>
      </c>
      <c r="P32" s="3">
        <v>0</v>
      </c>
      <c r="Q32" s="3">
        <v>192</v>
      </c>
      <c r="R32" s="3">
        <v>4824</v>
      </c>
    </row>
    <row r="33" spans="1:18">
      <c r="A33" s="9" t="s">
        <v>209</v>
      </c>
      <c r="B33" s="3">
        <v>129454</v>
      </c>
      <c r="C33" s="3">
        <v>30573</v>
      </c>
      <c r="D33" s="3">
        <v>1873</v>
      </c>
      <c r="E33" s="3">
        <v>17607</v>
      </c>
      <c r="F33" s="3">
        <v>20</v>
      </c>
      <c r="G33" s="3">
        <v>50073</v>
      </c>
      <c r="H33" s="3">
        <v>8562</v>
      </c>
      <c r="I33" s="3">
        <v>490</v>
      </c>
      <c r="J33" s="3">
        <v>5264</v>
      </c>
      <c r="K33" s="3">
        <v>6</v>
      </c>
      <c r="L33" s="3">
        <v>14322</v>
      </c>
      <c r="M33" s="3">
        <v>1676</v>
      </c>
      <c r="N33" s="3">
        <v>77</v>
      </c>
      <c r="O33" s="3">
        <v>566</v>
      </c>
      <c r="P33" s="3">
        <v>4</v>
      </c>
      <c r="Q33" s="3">
        <v>2323</v>
      </c>
      <c r="R33" s="3">
        <v>66718</v>
      </c>
    </row>
    <row r="34" spans="1:18">
      <c r="A34" s="9" t="s">
        <v>210</v>
      </c>
      <c r="B34" s="3">
        <v>56321</v>
      </c>
      <c r="C34" s="3">
        <v>5798</v>
      </c>
      <c r="D34" s="3">
        <v>579</v>
      </c>
      <c r="E34" s="3">
        <v>1977</v>
      </c>
      <c r="F34" s="3">
        <v>16</v>
      </c>
      <c r="G34" s="3">
        <v>8370</v>
      </c>
      <c r="H34" s="3">
        <v>10684</v>
      </c>
      <c r="I34" s="3">
        <v>559</v>
      </c>
      <c r="J34" s="3">
        <v>5262</v>
      </c>
      <c r="K34" s="3">
        <v>55</v>
      </c>
      <c r="L34" s="3">
        <v>16560</v>
      </c>
      <c r="M34" s="3">
        <v>494</v>
      </c>
      <c r="N34" s="3">
        <v>14</v>
      </c>
      <c r="O34" s="3">
        <v>93</v>
      </c>
      <c r="P34" s="3">
        <v>5</v>
      </c>
      <c r="Q34" s="3">
        <v>606</v>
      </c>
      <c r="R34" s="3">
        <v>25536</v>
      </c>
    </row>
    <row r="35" spans="1:18">
      <c r="A35" s="9" t="s">
        <v>211</v>
      </c>
      <c r="B35" s="3">
        <v>1734</v>
      </c>
      <c r="C35" s="3">
        <v>240</v>
      </c>
      <c r="D35" s="3">
        <v>11</v>
      </c>
      <c r="E35" s="3">
        <v>136</v>
      </c>
      <c r="F35" s="3">
        <v>0</v>
      </c>
      <c r="G35" s="3">
        <v>387</v>
      </c>
      <c r="H35" s="3">
        <v>355</v>
      </c>
      <c r="I35" s="3">
        <v>79</v>
      </c>
      <c r="J35" s="3">
        <v>104</v>
      </c>
      <c r="K35" s="3">
        <v>0</v>
      </c>
      <c r="L35" s="3">
        <v>538</v>
      </c>
      <c r="M35" s="3">
        <v>1</v>
      </c>
      <c r="N35" s="3">
        <v>0</v>
      </c>
      <c r="O35" s="3">
        <v>3</v>
      </c>
      <c r="P35" s="3">
        <v>1</v>
      </c>
      <c r="Q35" s="3">
        <v>5</v>
      </c>
      <c r="R35" s="3">
        <v>930</v>
      </c>
    </row>
    <row r="36" spans="1:18">
      <c r="A36" s="9" t="s">
        <v>212</v>
      </c>
      <c r="B36" s="3">
        <v>129300</v>
      </c>
      <c r="C36" s="3">
        <v>5644</v>
      </c>
      <c r="D36" s="3">
        <v>526</v>
      </c>
      <c r="E36" s="3">
        <v>3721</v>
      </c>
      <c r="F36" s="3">
        <v>6</v>
      </c>
      <c r="G36" s="3">
        <v>9897</v>
      </c>
      <c r="H36" s="3">
        <v>28421</v>
      </c>
      <c r="I36" s="3">
        <v>1205</v>
      </c>
      <c r="J36" s="3">
        <v>21825</v>
      </c>
      <c r="K36" s="3">
        <v>59</v>
      </c>
      <c r="L36" s="3">
        <v>51510</v>
      </c>
      <c r="M36" s="3">
        <v>562</v>
      </c>
      <c r="N36" s="3">
        <v>41</v>
      </c>
      <c r="O36" s="3">
        <v>277</v>
      </c>
      <c r="P36" s="3">
        <v>0</v>
      </c>
      <c r="Q36" s="3">
        <v>880</v>
      </c>
      <c r="R36" s="3">
        <v>62287</v>
      </c>
    </row>
    <row r="37" spans="1:18">
      <c r="A37" s="9" t="s">
        <v>213</v>
      </c>
      <c r="B37" s="3">
        <v>3546</v>
      </c>
      <c r="C37" s="3">
        <v>485</v>
      </c>
      <c r="D37" s="3">
        <v>31</v>
      </c>
      <c r="E37" s="3">
        <v>211</v>
      </c>
      <c r="F37" s="3">
        <v>1</v>
      </c>
      <c r="G37" s="3">
        <v>728</v>
      </c>
      <c r="H37" s="3">
        <v>276</v>
      </c>
      <c r="I37" s="3">
        <v>19</v>
      </c>
      <c r="J37" s="3">
        <v>111</v>
      </c>
      <c r="K37" s="3">
        <v>1</v>
      </c>
      <c r="L37" s="3">
        <v>407</v>
      </c>
      <c r="M37" s="3">
        <v>14</v>
      </c>
      <c r="N37" s="3">
        <v>3</v>
      </c>
      <c r="O37" s="3">
        <v>16</v>
      </c>
      <c r="P37" s="3">
        <v>0</v>
      </c>
      <c r="Q37" s="3">
        <v>33</v>
      </c>
      <c r="R37" s="3">
        <v>1168</v>
      </c>
    </row>
    <row r="38" spans="1:18">
      <c r="A38" s="9" t="s">
        <v>214</v>
      </c>
      <c r="B38" s="3">
        <v>402020</v>
      </c>
      <c r="C38" s="3">
        <v>80201</v>
      </c>
      <c r="D38" s="3">
        <v>6618</v>
      </c>
      <c r="E38" s="3">
        <v>31598</v>
      </c>
      <c r="F38" s="3">
        <v>196</v>
      </c>
      <c r="G38" s="3">
        <v>118613</v>
      </c>
      <c r="H38" s="3">
        <v>58066</v>
      </c>
      <c r="I38" s="3">
        <v>3722</v>
      </c>
      <c r="J38" s="3">
        <v>26193</v>
      </c>
      <c r="K38" s="3">
        <v>368</v>
      </c>
      <c r="L38" s="3">
        <v>88349</v>
      </c>
      <c r="M38" s="3">
        <v>4856</v>
      </c>
      <c r="N38" s="3">
        <v>276</v>
      </c>
      <c r="O38" s="3">
        <v>964</v>
      </c>
      <c r="P38" s="3">
        <v>17</v>
      </c>
      <c r="Q38" s="3">
        <v>6113</v>
      </c>
      <c r="R38" s="3">
        <v>213075</v>
      </c>
    </row>
    <row r="39" spans="1:18">
      <c r="A39" s="9" t="s">
        <v>215</v>
      </c>
      <c r="B39" s="3">
        <v>18848</v>
      </c>
      <c r="C39" s="3">
        <v>2747</v>
      </c>
      <c r="D39" s="3">
        <v>144</v>
      </c>
      <c r="E39" s="3">
        <v>2345</v>
      </c>
      <c r="F39" s="3">
        <v>4</v>
      </c>
      <c r="G39" s="3">
        <v>5240</v>
      </c>
      <c r="H39" s="3">
        <v>1541</v>
      </c>
      <c r="I39" s="3">
        <v>177</v>
      </c>
      <c r="J39" s="3">
        <v>1033</v>
      </c>
      <c r="K39" s="3">
        <v>3</v>
      </c>
      <c r="L39" s="3">
        <v>2754</v>
      </c>
      <c r="M39" s="3">
        <v>102</v>
      </c>
      <c r="N39" s="3">
        <v>7</v>
      </c>
      <c r="O39" s="3">
        <v>80</v>
      </c>
      <c r="P39" s="3">
        <v>0</v>
      </c>
      <c r="Q39" s="3">
        <v>189</v>
      </c>
      <c r="R39" s="3">
        <v>8183</v>
      </c>
    </row>
    <row r="40" spans="1:18">
      <c r="A40" s="9" t="s">
        <v>216</v>
      </c>
      <c r="B40" s="3">
        <v>18166</v>
      </c>
      <c r="C40" s="3">
        <v>3828</v>
      </c>
      <c r="D40" s="3">
        <v>117</v>
      </c>
      <c r="E40" s="3">
        <v>1628</v>
      </c>
      <c r="F40" s="3">
        <v>4</v>
      </c>
      <c r="G40" s="3">
        <v>5577</v>
      </c>
      <c r="H40" s="3">
        <v>1369</v>
      </c>
      <c r="I40" s="3">
        <v>50</v>
      </c>
      <c r="J40" s="3">
        <v>698</v>
      </c>
      <c r="K40" s="3">
        <v>0</v>
      </c>
      <c r="L40" s="3">
        <v>2117</v>
      </c>
      <c r="M40" s="3">
        <v>152</v>
      </c>
      <c r="N40" s="3">
        <v>5</v>
      </c>
      <c r="O40" s="3">
        <v>53</v>
      </c>
      <c r="P40" s="3">
        <v>0</v>
      </c>
      <c r="Q40" s="3">
        <v>210</v>
      </c>
      <c r="R40" s="3">
        <v>7904</v>
      </c>
    </row>
    <row r="41" spans="1:18">
      <c r="A41" s="9" t="s">
        <v>217</v>
      </c>
      <c r="B41" s="3">
        <v>76166</v>
      </c>
      <c r="C41" s="3">
        <v>18962</v>
      </c>
      <c r="D41" s="3">
        <v>1104</v>
      </c>
      <c r="E41" s="3">
        <v>8316</v>
      </c>
      <c r="F41" s="3">
        <v>6</v>
      </c>
      <c r="G41" s="3">
        <v>28388</v>
      </c>
      <c r="H41" s="3">
        <v>6684</v>
      </c>
      <c r="I41" s="3">
        <v>554</v>
      </c>
      <c r="J41" s="3">
        <v>3163</v>
      </c>
      <c r="K41" s="3">
        <v>4</v>
      </c>
      <c r="L41" s="3">
        <v>10405</v>
      </c>
      <c r="M41" s="3">
        <v>748</v>
      </c>
      <c r="N41" s="3">
        <v>40</v>
      </c>
      <c r="O41" s="3">
        <v>192</v>
      </c>
      <c r="P41" s="3">
        <v>0</v>
      </c>
      <c r="Q41" s="3">
        <v>980</v>
      </c>
      <c r="R41" s="3">
        <v>39773</v>
      </c>
    </row>
    <row r="42" spans="1:18">
      <c r="A42" s="9" t="s">
        <v>218</v>
      </c>
      <c r="B42" s="3">
        <v>7831</v>
      </c>
      <c r="C42" s="3">
        <v>1427</v>
      </c>
      <c r="D42" s="3">
        <v>75</v>
      </c>
      <c r="E42" s="3">
        <v>719</v>
      </c>
      <c r="F42" s="3">
        <v>0</v>
      </c>
      <c r="G42" s="3">
        <v>2221</v>
      </c>
      <c r="H42" s="3">
        <v>827</v>
      </c>
      <c r="I42" s="3">
        <v>36</v>
      </c>
      <c r="J42" s="3">
        <v>371</v>
      </c>
      <c r="K42" s="3">
        <v>0</v>
      </c>
      <c r="L42" s="3">
        <v>1234</v>
      </c>
      <c r="M42" s="3">
        <v>61</v>
      </c>
      <c r="N42" s="3">
        <v>2</v>
      </c>
      <c r="O42" s="3">
        <v>21</v>
      </c>
      <c r="P42" s="3">
        <v>0</v>
      </c>
      <c r="Q42" s="3">
        <v>84</v>
      </c>
      <c r="R42" s="3">
        <v>3539</v>
      </c>
    </row>
    <row r="43" spans="1:18">
      <c r="A43" s="9" t="s">
        <v>219</v>
      </c>
      <c r="B43" s="3">
        <v>73344</v>
      </c>
      <c r="C43" s="3">
        <v>18805</v>
      </c>
      <c r="D43" s="3">
        <v>1204</v>
      </c>
      <c r="E43" s="3">
        <v>5906</v>
      </c>
      <c r="F43" s="3">
        <v>9</v>
      </c>
      <c r="G43" s="3">
        <v>25924</v>
      </c>
      <c r="H43" s="3">
        <v>6601</v>
      </c>
      <c r="I43" s="3">
        <v>476</v>
      </c>
      <c r="J43" s="3">
        <v>3062</v>
      </c>
      <c r="K43" s="3">
        <v>6</v>
      </c>
      <c r="L43" s="3">
        <v>10145</v>
      </c>
      <c r="M43" s="3">
        <v>850</v>
      </c>
      <c r="N43" s="3">
        <v>53</v>
      </c>
      <c r="O43" s="3">
        <v>199</v>
      </c>
      <c r="P43" s="3">
        <v>0</v>
      </c>
      <c r="Q43" s="3">
        <v>1102</v>
      </c>
      <c r="R43" s="3">
        <v>37171</v>
      </c>
    </row>
    <row r="44" spans="1:18">
      <c r="A44" s="9" t="s">
        <v>220</v>
      </c>
      <c r="B44" s="3">
        <v>6483</v>
      </c>
      <c r="C44" s="3">
        <v>1297</v>
      </c>
      <c r="D44" s="3">
        <v>96</v>
      </c>
      <c r="E44" s="3">
        <v>660</v>
      </c>
      <c r="F44" s="3">
        <v>3</v>
      </c>
      <c r="G44" s="3">
        <v>2056</v>
      </c>
      <c r="H44" s="3">
        <v>668</v>
      </c>
      <c r="I44" s="3">
        <v>48</v>
      </c>
      <c r="J44" s="3">
        <v>410</v>
      </c>
      <c r="K44" s="3">
        <v>1</v>
      </c>
      <c r="L44" s="3">
        <v>1127</v>
      </c>
      <c r="M44" s="3">
        <v>41</v>
      </c>
      <c r="N44" s="3">
        <v>2</v>
      </c>
      <c r="O44" s="3">
        <v>22</v>
      </c>
      <c r="P44" s="3">
        <v>0</v>
      </c>
      <c r="Q44" s="3">
        <v>65</v>
      </c>
      <c r="R44" s="3">
        <v>3248</v>
      </c>
    </row>
    <row r="45" spans="1:18">
      <c r="A45" s="9" t="s">
        <v>221</v>
      </c>
      <c r="B45" s="3">
        <v>10246</v>
      </c>
      <c r="C45" s="3">
        <v>1563</v>
      </c>
      <c r="D45" s="3">
        <v>124</v>
      </c>
      <c r="E45" s="3">
        <v>1368</v>
      </c>
      <c r="F45" s="3">
        <v>2</v>
      </c>
      <c r="G45" s="3">
        <v>3057</v>
      </c>
      <c r="H45" s="3">
        <v>1130</v>
      </c>
      <c r="I45" s="3">
        <v>41</v>
      </c>
      <c r="J45" s="3">
        <v>660</v>
      </c>
      <c r="K45" s="3">
        <v>0</v>
      </c>
      <c r="L45" s="3">
        <v>1831</v>
      </c>
      <c r="M45" s="3">
        <v>59</v>
      </c>
      <c r="N45" s="3">
        <v>4</v>
      </c>
      <c r="O45" s="3">
        <v>32</v>
      </c>
      <c r="P45" s="3">
        <v>0</v>
      </c>
      <c r="Q45" s="3">
        <v>95</v>
      </c>
      <c r="R45" s="3">
        <v>4983</v>
      </c>
    </row>
    <row r="46" spans="1:18">
      <c r="A46" s="9" t="s">
        <v>222</v>
      </c>
      <c r="B46" s="3">
        <v>8161</v>
      </c>
      <c r="C46" s="3">
        <v>1626</v>
      </c>
      <c r="D46" s="3">
        <v>80</v>
      </c>
      <c r="E46" s="3">
        <v>738</v>
      </c>
      <c r="F46" s="3">
        <v>6</v>
      </c>
      <c r="G46" s="3">
        <v>2450</v>
      </c>
      <c r="H46" s="3">
        <v>559</v>
      </c>
      <c r="I46" s="3">
        <v>29</v>
      </c>
      <c r="J46" s="3">
        <v>270</v>
      </c>
      <c r="K46" s="3">
        <v>1</v>
      </c>
      <c r="L46" s="3">
        <v>859</v>
      </c>
      <c r="M46" s="3">
        <v>98</v>
      </c>
      <c r="N46" s="3">
        <v>5</v>
      </c>
      <c r="O46" s="3">
        <v>22</v>
      </c>
      <c r="P46" s="3">
        <v>2</v>
      </c>
      <c r="Q46" s="3">
        <v>127</v>
      </c>
      <c r="R46" s="3">
        <v>3436</v>
      </c>
    </row>
    <row r="47" spans="1:18">
      <c r="A47" s="9" t="s">
        <v>223</v>
      </c>
      <c r="B47" s="3">
        <v>13300</v>
      </c>
      <c r="C47" s="3">
        <v>3108</v>
      </c>
      <c r="D47" s="3">
        <v>252</v>
      </c>
      <c r="E47" s="3">
        <v>2651</v>
      </c>
      <c r="F47" s="3">
        <v>9</v>
      </c>
      <c r="G47" s="3">
        <v>6020</v>
      </c>
      <c r="H47" s="3">
        <v>505</v>
      </c>
      <c r="I47" s="3">
        <v>48</v>
      </c>
      <c r="J47" s="3">
        <v>510</v>
      </c>
      <c r="K47" s="3">
        <v>1</v>
      </c>
      <c r="L47" s="3">
        <v>1064</v>
      </c>
      <c r="M47" s="3">
        <v>118</v>
      </c>
      <c r="N47" s="3">
        <v>11</v>
      </c>
      <c r="O47" s="3">
        <v>70</v>
      </c>
      <c r="P47" s="3">
        <v>1</v>
      </c>
      <c r="Q47" s="3">
        <v>200</v>
      </c>
      <c r="R47" s="3">
        <v>7284</v>
      </c>
    </row>
    <row r="48" spans="1:18">
      <c r="A48" s="9" t="s">
        <v>224</v>
      </c>
      <c r="B48" s="3">
        <v>13452</v>
      </c>
      <c r="C48" s="3">
        <v>1991</v>
      </c>
      <c r="D48" s="3">
        <v>140</v>
      </c>
      <c r="E48" s="3">
        <v>1157</v>
      </c>
      <c r="F48" s="3">
        <v>1</v>
      </c>
      <c r="G48" s="3">
        <v>3289</v>
      </c>
      <c r="H48" s="3">
        <v>1737</v>
      </c>
      <c r="I48" s="3">
        <v>126</v>
      </c>
      <c r="J48" s="3">
        <v>801</v>
      </c>
      <c r="K48" s="3">
        <v>4</v>
      </c>
      <c r="L48" s="3">
        <v>2668</v>
      </c>
      <c r="M48" s="3">
        <v>66</v>
      </c>
      <c r="N48" s="3">
        <v>3</v>
      </c>
      <c r="O48" s="3">
        <v>25</v>
      </c>
      <c r="P48" s="3">
        <v>0</v>
      </c>
      <c r="Q48" s="3">
        <v>94</v>
      </c>
      <c r="R48" s="3">
        <v>6051</v>
      </c>
    </row>
    <row r="49" spans="1:18">
      <c r="A49" s="9" t="s">
        <v>225</v>
      </c>
      <c r="B49" s="3">
        <v>404094</v>
      </c>
      <c r="C49" s="3">
        <v>31141</v>
      </c>
      <c r="D49" s="3">
        <v>2641</v>
      </c>
      <c r="E49" s="3">
        <v>10851</v>
      </c>
      <c r="F49" s="3">
        <v>43</v>
      </c>
      <c r="G49" s="3">
        <v>44676</v>
      </c>
      <c r="H49" s="3">
        <v>95388</v>
      </c>
      <c r="I49" s="3">
        <v>5476</v>
      </c>
      <c r="J49" s="3">
        <v>60962</v>
      </c>
      <c r="K49" s="3">
        <v>448</v>
      </c>
      <c r="L49" s="3">
        <v>162274</v>
      </c>
      <c r="M49" s="3">
        <v>2847</v>
      </c>
      <c r="N49" s="3">
        <v>163</v>
      </c>
      <c r="O49" s="3">
        <v>667</v>
      </c>
      <c r="P49" s="3">
        <v>12</v>
      </c>
      <c r="Q49" s="3">
        <v>3689</v>
      </c>
      <c r="R49" s="3">
        <v>210639</v>
      </c>
    </row>
    <row r="50" spans="1:18">
      <c r="A50" s="9" t="s">
        <v>226</v>
      </c>
      <c r="B50" s="3">
        <v>10867</v>
      </c>
      <c r="C50" s="3">
        <v>2004</v>
      </c>
      <c r="D50" s="3">
        <v>132</v>
      </c>
      <c r="E50" s="3">
        <v>999</v>
      </c>
      <c r="F50" s="3">
        <v>0</v>
      </c>
      <c r="G50" s="3">
        <v>3135</v>
      </c>
      <c r="H50" s="3">
        <v>1085</v>
      </c>
      <c r="I50" s="3">
        <v>82</v>
      </c>
      <c r="J50" s="3">
        <v>645</v>
      </c>
      <c r="K50" s="3">
        <v>0</v>
      </c>
      <c r="L50" s="3">
        <v>1812</v>
      </c>
      <c r="M50" s="3">
        <v>84</v>
      </c>
      <c r="N50" s="3">
        <v>5</v>
      </c>
      <c r="O50" s="3">
        <v>46</v>
      </c>
      <c r="P50" s="3">
        <v>0</v>
      </c>
      <c r="Q50" s="3">
        <v>135</v>
      </c>
      <c r="R50" s="3">
        <v>5082</v>
      </c>
    </row>
    <row r="51" spans="1:18">
      <c r="A51" s="9" t="s">
        <v>227</v>
      </c>
      <c r="B51" s="3">
        <v>5370</v>
      </c>
      <c r="C51" s="3">
        <v>811</v>
      </c>
      <c r="D51" s="3">
        <v>30</v>
      </c>
      <c r="E51" s="3">
        <v>465</v>
      </c>
      <c r="F51" s="3">
        <v>0</v>
      </c>
      <c r="G51" s="3">
        <v>1306</v>
      </c>
      <c r="H51" s="3">
        <v>948</v>
      </c>
      <c r="I51" s="3">
        <v>38</v>
      </c>
      <c r="J51" s="3">
        <v>356</v>
      </c>
      <c r="K51" s="3">
        <v>0</v>
      </c>
      <c r="L51" s="3">
        <v>1342</v>
      </c>
      <c r="M51" s="3">
        <v>24</v>
      </c>
      <c r="N51" s="3">
        <v>0</v>
      </c>
      <c r="O51" s="3">
        <v>13</v>
      </c>
      <c r="P51" s="3">
        <v>0</v>
      </c>
      <c r="Q51" s="3">
        <v>37</v>
      </c>
      <c r="R51" s="3">
        <v>2685</v>
      </c>
    </row>
    <row r="52" spans="1:18">
      <c r="A52" s="9" t="s">
        <v>228</v>
      </c>
      <c r="B52" s="3">
        <v>50484</v>
      </c>
      <c r="C52" s="3">
        <v>5772</v>
      </c>
      <c r="D52" s="3">
        <v>320</v>
      </c>
      <c r="E52" s="3">
        <v>1398</v>
      </c>
      <c r="F52" s="3">
        <v>12</v>
      </c>
      <c r="G52" s="3">
        <v>7502</v>
      </c>
      <c r="H52" s="3">
        <v>10101</v>
      </c>
      <c r="I52" s="3">
        <v>715</v>
      </c>
      <c r="J52" s="3">
        <v>4792</v>
      </c>
      <c r="K52" s="3">
        <v>27</v>
      </c>
      <c r="L52" s="3">
        <v>15635</v>
      </c>
      <c r="M52" s="3">
        <v>275</v>
      </c>
      <c r="N52" s="3">
        <v>15</v>
      </c>
      <c r="O52" s="3">
        <v>45</v>
      </c>
      <c r="P52" s="3">
        <v>2</v>
      </c>
      <c r="Q52" s="3">
        <v>337</v>
      </c>
      <c r="R52" s="3">
        <v>23474</v>
      </c>
    </row>
    <row r="53" spans="1:18">
      <c r="A53" s="9" t="s">
        <v>229</v>
      </c>
      <c r="B53" s="3">
        <v>83031</v>
      </c>
      <c r="C53" s="3">
        <v>9528</v>
      </c>
      <c r="D53" s="3">
        <v>773</v>
      </c>
      <c r="E53" s="3">
        <v>7092</v>
      </c>
      <c r="F53" s="3">
        <v>4</v>
      </c>
      <c r="G53" s="3">
        <v>17397</v>
      </c>
      <c r="H53" s="3">
        <v>10298</v>
      </c>
      <c r="I53" s="3">
        <v>504</v>
      </c>
      <c r="J53" s="3">
        <v>8423</v>
      </c>
      <c r="K53" s="3">
        <v>23</v>
      </c>
      <c r="L53" s="3">
        <v>19248</v>
      </c>
      <c r="M53" s="3">
        <v>541</v>
      </c>
      <c r="N53" s="3">
        <v>31</v>
      </c>
      <c r="O53" s="3">
        <v>282</v>
      </c>
      <c r="P53" s="3">
        <v>0</v>
      </c>
      <c r="Q53" s="3">
        <v>854</v>
      </c>
      <c r="R53" s="3">
        <v>37499</v>
      </c>
    </row>
    <row r="54" spans="1:18">
      <c r="A54" s="9" t="s">
        <v>230</v>
      </c>
      <c r="B54" s="3">
        <v>6584</v>
      </c>
      <c r="C54" s="3">
        <v>1099</v>
      </c>
      <c r="D54" s="3">
        <v>49</v>
      </c>
      <c r="E54" s="3">
        <v>456</v>
      </c>
      <c r="F54" s="3">
        <v>2</v>
      </c>
      <c r="G54" s="3">
        <v>1606</v>
      </c>
      <c r="H54" s="3">
        <v>1010</v>
      </c>
      <c r="I54" s="3">
        <v>89</v>
      </c>
      <c r="J54" s="3">
        <v>414</v>
      </c>
      <c r="K54" s="3">
        <v>1</v>
      </c>
      <c r="L54" s="3">
        <v>1514</v>
      </c>
      <c r="M54" s="3">
        <v>38</v>
      </c>
      <c r="N54" s="3">
        <v>2</v>
      </c>
      <c r="O54" s="3">
        <v>6</v>
      </c>
      <c r="P54" s="3">
        <v>0</v>
      </c>
      <c r="Q54" s="3">
        <v>46</v>
      </c>
      <c r="R54" s="3">
        <v>3166</v>
      </c>
    </row>
    <row r="55" spans="1:18">
      <c r="A55" s="9" t="s">
        <v>231</v>
      </c>
      <c r="B55" s="3">
        <v>1793</v>
      </c>
      <c r="C55" s="3">
        <v>284</v>
      </c>
      <c r="D55" s="3">
        <v>16</v>
      </c>
      <c r="E55" s="3">
        <v>178</v>
      </c>
      <c r="F55" s="3">
        <v>0</v>
      </c>
      <c r="G55" s="3">
        <v>478</v>
      </c>
      <c r="H55" s="3">
        <v>69</v>
      </c>
      <c r="I55" s="3">
        <v>3</v>
      </c>
      <c r="J55" s="3">
        <v>62</v>
      </c>
      <c r="K55" s="3">
        <v>0</v>
      </c>
      <c r="L55" s="3">
        <v>134</v>
      </c>
      <c r="M55" s="3">
        <v>8</v>
      </c>
      <c r="N55" s="3">
        <v>0</v>
      </c>
      <c r="O55" s="3">
        <v>3</v>
      </c>
      <c r="P55" s="3">
        <v>0</v>
      </c>
      <c r="Q55" s="3">
        <v>11</v>
      </c>
      <c r="R55" s="3">
        <v>623</v>
      </c>
    </row>
    <row r="56" spans="1:18">
      <c r="A56" s="9" t="s">
        <v>232</v>
      </c>
      <c r="B56" s="3">
        <v>28696</v>
      </c>
      <c r="C56" s="3">
        <v>6902</v>
      </c>
      <c r="D56" s="3">
        <v>259</v>
      </c>
      <c r="E56" s="3">
        <v>2171</v>
      </c>
      <c r="F56" s="3">
        <v>7</v>
      </c>
      <c r="G56" s="3">
        <v>9339</v>
      </c>
      <c r="H56" s="3">
        <v>2032</v>
      </c>
      <c r="I56" s="3">
        <v>96</v>
      </c>
      <c r="J56" s="3">
        <v>799</v>
      </c>
      <c r="K56" s="3">
        <v>2</v>
      </c>
      <c r="L56" s="3">
        <v>2929</v>
      </c>
      <c r="M56" s="3">
        <v>239</v>
      </c>
      <c r="N56" s="3">
        <v>18</v>
      </c>
      <c r="O56" s="3">
        <v>55</v>
      </c>
      <c r="P56" s="3">
        <v>0</v>
      </c>
      <c r="Q56" s="3">
        <v>312</v>
      </c>
      <c r="R56" s="3">
        <v>12580</v>
      </c>
    </row>
    <row r="57" spans="1:18">
      <c r="A57" s="9" t="s">
        <v>233</v>
      </c>
      <c r="B57" s="3">
        <v>10420</v>
      </c>
      <c r="C57" s="3">
        <v>1684</v>
      </c>
      <c r="D57" s="3">
        <v>126</v>
      </c>
      <c r="E57" s="3">
        <v>1008</v>
      </c>
      <c r="F57" s="3">
        <v>3</v>
      </c>
      <c r="G57" s="3">
        <v>2821</v>
      </c>
      <c r="H57" s="3">
        <v>873</v>
      </c>
      <c r="I57" s="3">
        <v>88</v>
      </c>
      <c r="J57" s="3">
        <v>788</v>
      </c>
      <c r="K57" s="3">
        <v>8</v>
      </c>
      <c r="L57" s="3">
        <v>1757</v>
      </c>
      <c r="M57" s="3">
        <v>69</v>
      </c>
      <c r="N57" s="3">
        <v>5</v>
      </c>
      <c r="O57" s="3">
        <v>31</v>
      </c>
      <c r="P57" s="3">
        <v>0</v>
      </c>
      <c r="Q57" s="3">
        <v>105</v>
      </c>
      <c r="R57" s="3">
        <v>4683</v>
      </c>
    </row>
    <row r="58" spans="1:18">
      <c r="A58" s="9" t="s">
        <v>234</v>
      </c>
      <c r="B58" s="3">
        <v>10170</v>
      </c>
      <c r="C58" s="3">
        <v>2279</v>
      </c>
      <c r="D58" s="3">
        <v>117</v>
      </c>
      <c r="E58" s="3">
        <v>764</v>
      </c>
      <c r="F58" s="3">
        <v>0</v>
      </c>
      <c r="G58" s="3">
        <v>3160</v>
      </c>
      <c r="H58" s="3">
        <v>1227</v>
      </c>
      <c r="I58" s="3">
        <v>91</v>
      </c>
      <c r="J58" s="3">
        <v>388</v>
      </c>
      <c r="K58" s="3">
        <v>0</v>
      </c>
      <c r="L58" s="3">
        <v>1706</v>
      </c>
      <c r="M58" s="3">
        <v>66</v>
      </c>
      <c r="N58" s="3">
        <v>5</v>
      </c>
      <c r="O58" s="3">
        <v>29</v>
      </c>
      <c r="P58" s="3">
        <v>1</v>
      </c>
      <c r="Q58" s="3">
        <v>101</v>
      </c>
      <c r="R58" s="3">
        <v>4967</v>
      </c>
    </row>
    <row r="59" spans="1:18">
      <c r="A59" s="9" t="s">
        <v>235</v>
      </c>
      <c r="B59" s="3">
        <v>4586</v>
      </c>
      <c r="C59" s="3">
        <v>676</v>
      </c>
      <c r="D59" s="3">
        <v>62</v>
      </c>
      <c r="E59" s="3">
        <v>635</v>
      </c>
      <c r="F59" s="3">
        <v>0</v>
      </c>
      <c r="G59" s="3">
        <v>1373</v>
      </c>
      <c r="H59" s="3">
        <v>410</v>
      </c>
      <c r="I59" s="3">
        <v>58</v>
      </c>
      <c r="J59" s="3">
        <v>271</v>
      </c>
      <c r="K59" s="3">
        <v>0</v>
      </c>
      <c r="L59" s="3">
        <v>739</v>
      </c>
      <c r="M59" s="3">
        <v>21</v>
      </c>
      <c r="N59" s="3">
        <v>1</v>
      </c>
      <c r="O59" s="3">
        <v>15</v>
      </c>
      <c r="P59" s="3">
        <v>0</v>
      </c>
      <c r="Q59" s="3">
        <v>37</v>
      </c>
      <c r="R59" s="3">
        <v>2149</v>
      </c>
    </row>
    <row r="60" spans="1:18">
      <c r="A60" s="9" t="s">
        <v>236</v>
      </c>
      <c r="B60" s="3">
        <v>13954</v>
      </c>
      <c r="C60" s="3">
        <v>3252</v>
      </c>
      <c r="D60" s="3">
        <v>305</v>
      </c>
      <c r="E60" s="3">
        <v>1660</v>
      </c>
      <c r="F60" s="3">
        <v>3</v>
      </c>
      <c r="G60" s="3">
        <v>5220</v>
      </c>
      <c r="H60" s="3">
        <v>867</v>
      </c>
      <c r="I60" s="3">
        <v>106</v>
      </c>
      <c r="J60" s="3">
        <v>571</v>
      </c>
      <c r="K60" s="3">
        <v>0</v>
      </c>
      <c r="L60" s="3">
        <v>1544</v>
      </c>
      <c r="M60" s="3">
        <v>97</v>
      </c>
      <c r="N60" s="3">
        <v>6</v>
      </c>
      <c r="O60" s="3">
        <v>37</v>
      </c>
      <c r="P60" s="3">
        <v>0</v>
      </c>
      <c r="Q60" s="3">
        <v>140</v>
      </c>
      <c r="R60" s="3">
        <v>6904</v>
      </c>
    </row>
    <row r="61" spans="1:18">
      <c r="A61" s="9" t="s">
        <v>237</v>
      </c>
      <c r="B61" s="3">
        <v>69748</v>
      </c>
      <c r="C61" s="3">
        <v>14366</v>
      </c>
      <c r="D61" s="3">
        <v>872</v>
      </c>
      <c r="E61" s="3">
        <v>10746</v>
      </c>
      <c r="F61" s="3">
        <v>5</v>
      </c>
      <c r="G61" s="3">
        <v>25989</v>
      </c>
      <c r="H61" s="3">
        <v>7549</v>
      </c>
      <c r="I61" s="3">
        <v>378</v>
      </c>
      <c r="J61" s="3">
        <v>7112</v>
      </c>
      <c r="K61" s="3">
        <v>8</v>
      </c>
      <c r="L61" s="3">
        <v>15047</v>
      </c>
      <c r="M61" s="3">
        <v>691</v>
      </c>
      <c r="N61" s="3">
        <v>22</v>
      </c>
      <c r="O61" s="3">
        <v>331</v>
      </c>
      <c r="P61" s="3">
        <v>0</v>
      </c>
      <c r="Q61" s="3">
        <v>1044</v>
      </c>
      <c r="R61" s="3">
        <v>42080</v>
      </c>
    </row>
    <row r="62" spans="1:18">
      <c r="A62" s="9" t="s">
        <v>238</v>
      </c>
      <c r="B62" s="3">
        <v>44591</v>
      </c>
      <c r="C62" s="3">
        <v>9271</v>
      </c>
      <c r="D62" s="3">
        <v>505</v>
      </c>
      <c r="E62" s="3">
        <v>3510</v>
      </c>
      <c r="F62" s="3">
        <v>49</v>
      </c>
      <c r="G62" s="3">
        <v>13335</v>
      </c>
      <c r="H62" s="3">
        <v>4363</v>
      </c>
      <c r="I62" s="3">
        <v>252</v>
      </c>
      <c r="J62" s="3">
        <v>2100</v>
      </c>
      <c r="K62" s="3">
        <v>27</v>
      </c>
      <c r="L62" s="3">
        <v>6742</v>
      </c>
      <c r="M62" s="3">
        <v>576</v>
      </c>
      <c r="N62" s="3">
        <v>14</v>
      </c>
      <c r="O62" s="3">
        <v>153</v>
      </c>
      <c r="P62" s="3">
        <v>2</v>
      </c>
      <c r="Q62" s="3">
        <v>745</v>
      </c>
      <c r="R62" s="3">
        <v>20822</v>
      </c>
    </row>
    <row r="63" spans="1:18">
      <c r="A63" s="9" t="s">
        <v>239</v>
      </c>
      <c r="B63" s="3">
        <v>108531</v>
      </c>
      <c r="C63" s="3">
        <v>25457</v>
      </c>
      <c r="D63" s="3">
        <v>1293</v>
      </c>
      <c r="E63" s="3">
        <v>18108</v>
      </c>
      <c r="F63" s="3">
        <v>37</v>
      </c>
      <c r="G63" s="3">
        <v>44895</v>
      </c>
      <c r="H63" s="3">
        <v>5702</v>
      </c>
      <c r="I63" s="3">
        <v>305</v>
      </c>
      <c r="J63" s="3">
        <v>4014</v>
      </c>
      <c r="K63" s="3">
        <v>9</v>
      </c>
      <c r="L63" s="3">
        <v>10030</v>
      </c>
      <c r="M63" s="3">
        <v>1061</v>
      </c>
      <c r="N63" s="3">
        <v>57</v>
      </c>
      <c r="O63" s="3">
        <v>525</v>
      </c>
      <c r="P63" s="3">
        <v>2</v>
      </c>
      <c r="Q63" s="3">
        <v>1645</v>
      </c>
      <c r="R63" s="3">
        <v>56570</v>
      </c>
    </row>
    <row r="64" spans="1:18">
      <c r="A64" s="9" t="s">
        <v>240</v>
      </c>
      <c r="B64" s="3">
        <v>10606</v>
      </c>
      <c r="C64" s="3">
        <v>2745</v>
      </c>
      <c r="D64" s="3">
        <v>158</v>
      </c>
      <c r="E64" s="3">
        <v>846</v>
      </c>
      <c r="F64" s="3">
        <v>1</v>
      </c>
      <c r="G64" s="3">
        <v>3750</v>
      </c>
      <c r="H64" s="3">
        <v>604</v>
      </c>
      <c r="I64" s="3">
        <v>33</v>
      </c>
      <c r="J64" s="3">
        <v>201</v>
      </c>
      <c r="K64" s="3">
        <v>0</v>
      </c>
      <c r="L64" s="3">
        <v>838</v>
      </c>
      <c r="M64" s="3">
        <v>92</v>
      </c>
      <c r="N64" s="3">
        <v>6</v>
      </c>
      <c r="O64" s="3">
        <v>16</v>
      </c>
      <c r="P64" s="3">
        <v>0</v>
      </c>
      <c r="Q64" s="3">
        <v>114</v>
      </c>
      <c r="R64" s="3">
        <v>4702</v>
      </c>
    </row>
    <row r="65" spans="1:18">
      <c r="A65" s="9" t="s">
        <v>241</v>
      </c>
      <c r="B65" s="3">
        <v>561266</v>
      </c>
      <c r="C65" s="3">
        <v>61132</v>
      </c>
      <c r="D65" s="3">
        <v>3860</v>
      </c>
      <c r="E65" s="3">
        <v>27043</v>
      </c>
      <c r="F65" s="3">
        <v>454</v>
      </c>
      <c r="G65" s="3">
        <v>92489</v>
      </c>
      <c r="H65" s="3">
        <v>102408</v>
      </c>
      <c r="I65" s="3">
        <v>4843</v>
      </c>
      <c r="J65" s="3">
        <v>59133</v>
      </c>
      <c r="K65" s="3">
        <v>1626</v>
      </c>
      <c r="L65" s="3">
        <v>168010</v>
      </c>
      <c r="M65" s="3">
        <v>3928</v>
      </c>
      <c r="N65" s="3">
        <v>161</v>
      </c>
      <c r="O65" s="3">
        <v>1025</v>
      </c>
      <c r="P65" s="3">
        <v>55</v>
      </c>
      <c r="Q65" s="3">
        <v>5169</v>
      </c>
      <c r="R65" s="3">
        <v>265668</v>
      </c>
    </row>
    <row r="66" spans="1:18">
      <c r="A66" s="9" t="s">
        <v>242</v>
      </c>
      <c r="B66" s="3">
        <v>14832</v>
      </c>
      <c r="C66" s="3">
        <v>3724</v>
      </c>
      <c r="D66" s="3">
        <v>294</v>
      </c>
      <c r="E66" s="3">
        <v>1926</v>
      </c>
      <c r="F66" s="3">
        <v>12</v>
      </c>
      <c r="G66" s="3">
        <v>5956</v>
      </c>
      <c r="H66" s="3">
        <v>953</v>
      </c>
      <c r="I66" s="3">
        <v>72</v>
      </c>
      <c r="J66" s="3">
        <v>580</v>
      </c>
      <c r="K66" s="3">
        <v>4</v>
      </c>
      <c r="L66" s="3">
        <v>1609</v>
      </c>
      <c r="M66" s="3">
        <v>177</v>
      </c>
      <c r="N66" s="3">
        <v>12</v>
      </c>
      <c r="O66" s="3">
        <v>72</v>
      </c>
      <c r="P66" s="3">
        <v>0</v>
      </c>
      <c r="Q66" s="3">
        <v>261</v>
      </c>
      <c r="R66" s="3">
        <v>7826</v>
      </c>
    </row>
    <row r="67" spans="1:18">
      <c r="A67" s="9" t="s">
        <v>243</v>
      </c>
      <c r="B67" s="3">
        <v>1784</v>
      </c>
      <c r="C67" s="3">
        <v>426</v>
      </c>
      <c r="D67" s="3">
        <v>23</v>
      </c>
      <c r="E67" s="3">
        <v>182</v>
      </c>
      <c r="F67" s="3">
        <v>0</v>
      </c>
      <c r="G67" s="3">
        <v>631</v>
      </c>
      <c r="H67" s="3">
        <v>98</v>
      </c>
      <c r="I67" s="3">
        <v>9</v>
      </c>
      <c r="J67" s="3">
        <v>27</v>
      </c>
      <c r="K67" s="3">
        <v>0</v>
      </c>
      <c r="L67" s="3">
        <v>134</v>
      </c>
      <c r="M67" s="3">
        <v>18</v>
      </c>
      <c r="N67" s="3">
        <v>4</v>
      </c>
      <c r="O67" s="3">
        <v>2</v>
      </c>
      <c r="P67" s="3">
        <v>0</v>
      </c>
      <c r="Q67" s="3">
        <v>24</v>
      </c>
      <c r="R67" s="3">
        <v>789</v>
      </c>
    </row>
    <row r="68" spans="1:18">
      <c r="A68" s="9" t="s">
        <v>244</v>
      </c>
      <c r="B68" s="3">
        <v>45099</v>
      </c>
      <c r="C68" s="3">
        <v>7921</v>
      </c>
      <c r="D68" s="3">
        <v>600</v>
      </c>
      <c r="E68" s="3">
        <v>4572</v>
      </c>
      <c r="F68" s="3">
        <v>25</v>
      </c>
      <c r="G68" s="3">
        <v>13118</v>
      </c>
      <c r="H68" s="3">
        <v>3852</v>
      </c>
      <c r="I68" s="3">
        <v>269</v>
      </c>
      <c r="J68" s="3">
        <v>2362</v>
      </c>
      <c r="K68" s="3">
        <v>10</v>
      </c>
      <c r="L68" s="3">
        <v>6493</v>
      </c>
      <c r="M68" s="3">
        <v>275</v>
      </c>
      <c r="N68" s="3">
        <v>14</v>
      </c>
      <c r="O68" s="3">
        <v>122</v>
      </c>
      <c r="P68" s="3">
        <v>1</v>
      </c>
      <c r="Q68" s="3">
        <v>412</v>
      </c>
      <c r="R68" s="3">
        <v>20023</v>
      </c>
    </row>
    <row r="69" spans="1:18">
      <c r="A69" s="9" t="s">
        <v>245</v>
      </c>
      <c r="B69" s="3">
        <v>23726</v>
      </c>
      <c r="C69" s="3">
        <v>5324</v>
      </c>
      <c r="D69" s="3">
        <v>260</v>
      </c>
      <c r="E69" s="3">
        <v>1860</v>
      </c>
      <c r="F69" s="3">
        <v>12</v>
      </c>
      <c r="G69" s="3">
        <v>7456</v>
      </c>
      <c r="H69" s="3">
        <v>1668</v>
      </c>
      <c r="I69" s="3">
        <v>98</v>
      </c>
      <c r="J69" s="3">
        <v>731</v>
      </c>
      <c r="K69" s="3">
        <v>3</v>
      </c>
      <c r="L69" s="3">
        <v>2500</v>
      </c>
      <c r="M69" s="3">
        <v>281</v>
      </c>
      <c r="N69" s="3">
        <v>12</v>
      </c>
      <c r="O69" s="3">
        <v>75</v>
      </c>
      <c r="P69" s="3">
        <v>1</v>
      </c>
      <c r="Q69" s="3">
        <v>369</v>
      </c>
      <c r="R69" s="3">
        <v>10325</v>
      </c>
    </row>
    <row r="70" spans="1:18">
      <c r="A70" s="9" t="s">
        <v>246</v>
      </c>
      <c r="B70" s="3">
        <v>12244</v>
      </c>
      <c r="C70" s="3">
        <v>2186</v>
      </c>
      <c r="D70" s="3">
        <v>105</v>
      </c>
      <c r="E70" s="3">
        <v>1080</v>
      </c>
      <c r="F70" s="3">
        <v>3</v>
      </c>
      <c r="G70" s="3">
        <v>3374</v>
      </c>
      <c r="H70" s="3">
        <v>1240</v>
      </c>
      <c r="I70" s="3">
        <v>51</v>
      </c>
      <c r="J70" s="3">
        <v>735</v>
      </c>
      <c r="K70" s="3">
        <v>2</v>
      </c>
      <c r="L70" s="3">
        <v>2028</v>
      </c>
      <c r="M70" s="3">
        <v>89</v>
      </c>
      <c r="N70" s="3">
        <v>1</v>
      </c>
      <c r="O70" s="3">
        <v>39</v>
      </c>
      <c r="P70" s="3">
        <v>1</v>
      </c>
      <c r="Q70" s="3">
        <v>130</v>
      </c>
      <c r="R70" s="3">
        <v>5532</v>
      </c>
    </row>
    <row r="71" spans="1:18">
      <c r="A71" s="9" t="s">
        <v>247</v>
      </c>
      <c r="B71" s="3">
        <v>11427</v>
      </c>
      <c r="C71" s="3">
        <v>1787</v>
      </c>
      <c r="D71" s="3">
        <v>161</v>
      </c>
      <c r="E71" s="3">
        <v>2231</v>
      </c>
      <c r="F71" s="3">
        <v>5</v>
      </c>
      <c r="G71" s="3">
        <v>4184</v>
      </c>
      <c r="H71" s="3">
        <v>1066</v>
      </c>
      <c r="I71" s="3">
        <v>373</v>
      </c>
      <c r="J71" s="3">
        <v>797</v>
      </c>
      <c r="K71" s="3">
        <v>5</v>
      </c>
      <c r="L71" s="3">
        <v>2241</v>
      </c>
      <c r="M71" s="3">
        <v>54</v>
      </c>
      <c r="N71" s="3">
        <v>4</v>
      </c>
      <c r="O71" s="3">
        <v>40</v>
      </c>
      <c r="P71" s="3">
        <v>0</v>
      </c>
      <c r="Q71" s="3">
        <v>98</v>
      </c>
      <c r="R71" s="3">
        <v>6523</v>
      </c>
    </row>
    <row r="72" spans="1:18">
      <c r="A72" s="9" t="s">
        <v>248</v>
      </c>
      <c r="B72" s="3">
        <v>396271</v>
      </c>
      <c r="C72" s="3">
        <v>79699</v>
      </c>
      <c r="D72" s="3">
        <v>5459</v>
      </c>
      <c r="E72" s="3">
        <v>22196</v>
      </c>
      <c r="F72" s="3">
        <v>392</v>
      </c>
      <c r="G72" s="3">
        <v>107746</v>
      </c>
      <c r="H72" s="3">
        <v>57545</v>
      </c>
      <c r="I72" s="3">
        <v>2482</v>
      </c>
      <c r="J72" s="3">
        <v>24386</v>
      </c>
      <c r="K72" s="3">
        <v>724</v>
      </c>
      <c r="L72" s="3">
        <v>85137</v>
      </c>
      <c r="M72" s="3">
        <v>4392</v>
      </c>
      <c r="N72" s="3">
        <v>229</v>
      </c>
      <c r="O72" s="3">
        <v>662</v>
      </c>
      <c r="P72" s="3">
        <v>39</v>
      </c>
      <c r="Q72" s="3">
        <v>5322</v>
      </c>
      <c r="R72" s="3">
        <v>198205</v>
      </c>
    </row>
    <row r="73" spans="1:18">
      <c r="A73" s="9" t="s">
        <v>249</v>
      </c>
      <c r="B73" s="3">
        <v>19274</v>
      </c>
      <c r="C73" s="3">
        <v>2805</v>
      </c>
      <c r="D73" s="3">
        <v>552</v>
      </c>
      <c r="E73" s="3">
        <v>4302</v>
      </c>
      <c r="F73" s="3">
        <v>29</v>
      </c>
      <c r="G73" s="3">
        <v>7688</v>
      </c>
      <c r="H73" s="3">
        <v>610</v>
      </c>
      <c r="I73" s="3">
        <v>128</v>
      </c>
      <c r="J73" s="3">
        <v>959</v>
      </c>
      <c r="K73" s="3">
        <v>4</v>
      </c>
      <c r="L73" s="3">
        <v>1701</v>
      </c>
      <c r="M73" s="3">
        <v>114</v>
      </c>
      <c r="N73" s="3">
        <v>24</v>
      </c>
      <c r="O73" s="3">
        <v>120</v>
      </c>
      <c r="P73" s="3">
        <v>1</v>
      </c>
      <c r="Q73" s="3">
        <v>259</v>
      </c>
      <c r="R73" s="3">
        <v>9648</v>
      </c>
    </row>
    <row r="74" spans="1:18">
      <c r="A74" s="9" t="s">
        <v>250</v>
      </c>
      <c r="B74" s="3">
        <v>78875</v>
      </c>
      <c r="C74" s="3">
        <v>23437</v>
      </c>
      <c r="D74" s="3">
        <v>1591</v>
      </c>
      <c r="E74" s="3">
        <v>9261</v>
      </c>
      <c r="F74" s="3">
        <v>31</v>
      </c>
      <c r="G74" s="3">
        <v>34320</v>
      </c>
      <c r="H74" s="3">
        <v>5176</v>
      </c>
      <c r="I74" s="3">
        <v>437</v>
      </c>
      <c r="J74" s="3">
        <v>2778</v>
      </c>
      <c r="K74" s="3">
        <v>8</v>
      </c>
      <c r="L74" s="3">
        <v>8399</v>
      </c>
      <c r="M74" s="3">
        <v>815</v>
      </c>
      <c r="N74" s="3">
        <v>46</v>
      </c>
      <c r="O74" s="3">
        <v>260</v>
      </c>
      <c r="P74" s="3">
        <v>1</v>
      </c>
      <c r="Q74" s="3">
        <v>1122</v>
      </c>
      <c r="R74" s="3">
        <v>43841</v>
      </c>
    </row>
    <row r="75" spans="1:18">
      <c r="A75" s="9" t="s">
        <v>251</v>
      </c>
      <c r="B75" s="3">
        <v>5322</v>
      </c>
      <c r="C75" s="3">
        <v>304</v>
      </c>
      <c r="D75" s="3">
        <v>28</v>
      </c>
      <c r="E75" s="3">
        <v>157</v>
      </c>
      <c r="F75" s="3">
        <v>9</v>
      </c>
      <c r="G75" s="3">
        <v>498</v>
      </c>
      <c r="H75" s="3">
        <v>941</v>
      </c>
      <c r="I75" s="3">
        <v>251</v>
      </c>
      <c r="J75" s="3">
        <v>669</v>
      </c>
      <c r="K75" s="3">
        <v>8</v>
      </c>
      <c r="L75" s="3">
        <v>1869</v>
      </c>
      <c r="M75" s="3">
        <v>12</v>
      </c>
      <c r="N75" s="3">
        <v>4</v>
      </c>
      <c r="O75" s="3">
        <v>13</v>
      </c>
      <c r="P75" s="3">
        <v>2</v>
      </c>
      <c r="Q75" s="3">
        <v>31</v>
      </c>
      <c r="R75" s="3">
        <v>2398</v>
      </c>
    </row>
    <row r="76" spans="1:18">
      <c r="A76" s="9" t="s">
        <v>252</v>
      </c>
      <c r="B76" s="3">
        <v>13959</v>
      </c>
      <c r="C76" s="3">
        <v>3818</v>
      </c>
      <c r="D76" s="3">
        <v>183</v>
      </c>
      <c r="E76" s="3">
        <v>1125</v>
      </c>
      <c r="F76" s="3">
        <v>1</v>
      </c>
      <c r="G76" s="3">
        <v>5127</v>
      </c>
      <c r="H76" s="3">
        <v>984</v>
      </c>
      <c r="I76" s="3">
        <v>67</v>
      </c>
      <c r="J76" s="3">
        <v>382</v>
      </c>
      <c r="K76" s="3">
        <v>1</v>
      </c>
      <c r="L76" s="3">
        <v>1434</v>
      </c>
      <c r="M76" s="3">
        <v>184</v>
      </c>
      <c r="N76" s="3">
        <v>12</v>
      </c>
      <c r="O76" s="3">
        <v>56</v>
      </c>
      <c r="P76" s="3">
        <v>0</v>
      </c>
      <c r="Q76" s="3">
        <v>252</v>
      </c>
      <c r="R76" s="3">
        <v>6813</v>
      </c>
    </row>
    <row r="77" spans="1:18">
      <c r="A77" s="9" t="s">
        <v>253</v>
      </c>
      <c r="B77" s="3">
        <v>19475</v>
      </c>
      <c r="C77" s="3">
        <v>4704</v>
      </c>
      <c r="D77" s="3">
        <v>321</v>
      </c>
      <c r="E77" s="3">
        <v>1960</v>
      </c>
      <c r="F77" s="3">
        <v>1</v>
      </c>
      <c r="G77" s="3">
        <v>6986</v>
      </c>
      <c r="H77" s="3">
        <v>1914</v>
      </c>
      <c r="I77" s="3">
        <v>159</v>
      </c>
      <c r="J77" s="3">
        <v>936</v>
      </c>
      <c r="K77" s="3">
        <v>0</v>
      </c>
      <c r="L77" s="3">
        <v>3009</v>
      </c>
      <c r="M77" s="3">
        <v>179</v>
      </c>
      <c r="N77" s="3">
        <v>13</v>
      </c>
      <c r="O77" s="3">
        <v>54</v>
      </c>
      <c r="P77" s="3">
        <v>1</v>
      </c>
      <c r="Q77" s="3">
        <v>247</v>
      </c>
      <c r="R77" s="3">
        <v>10242</v>
      </c>
    </row>
    <row r="78" spans="1:18">
      <c r="A78" s="9" t="s">
        <v>254</v>
      </c>
      <c r="B78" s="3">
        <v>12344</v>
      </c>
      <c r="C78" s="3">
        <v>2926</v>
      </c>
      <c r="D78" s="3">
        <v>203</v>
      </c>
      <c r="E78" s="3">
        <v>1507</v>
      </c>
      <c r="F78" s="3">
        <v>1</v>
      </c>
      <c r="G78" s="3">
        <v>4637</v>
      </c>
      <c r="H78" s="3">
        <v>1144</v>
      </c>
      <c r="I78" s="3">
        <v>80</v>
      </c>
      <c r="J78" s="3">
        <v>743</v>
      </c>
      <c r="K78" s="3">
        <v>0</v>
      </c>
      <c r="L78" s="3">
        <v>1967</v>
      </c>
      <c r="M78" s="3">
        <v>115</v>
      </c>
      <c r="N78" s="3">
        <v>4</v>
      </c>
      <c r="O78" s="3">
        <v>59</v>
      </c>
      <c r="P78" s="3">
        <v>0</v>
      </c>
      <c r="Q78" s="3">
        <v>178</v>
      </c>
      <c r="R78" s="3">
        <v>6782</v>
      </c>
    </row>
    <row r="79" spans="1:18">
      <c r="A79" s="9" t="s">
        <v>255</v>
      </c>
      <c r="B79" s="3">
        <v>5147</v>
      </c>
      <c r="C79" s="3">
        <v>1317</v>
      </c>
      <c r="D79" s="3">
        <v>98</v>
      </c>
      <c r="E79" s="3">
        <v>358</v>
      </c>
      <c r="F79" s="3">
        <v>0</v>
      </c>
      <c r="G79" s="3">
        <v>1773</v>
      </c>
      <c r="H79" s="3">
        <v>407</v>
      </c>
      <c r="I79" s="3">
        <v>56</v>
      </c>
      <c r="J79" s="3">
        <v>177</v>
      </c>
      <c r="K79" s="3">
        <v>0</v>
      </c>
      <c r="L79" s="3">
        <v>640</v>
      </c>
      <c r="M79" s="3">
        <v>48</v>
      </c>
      <c r="N79" s="3">
        <v>3</v>
      </c>
      <c r="O79" s="3">
        <v>17</v>
      </c>
      <c r="P79" s="3">
        <v>0</v>
      </c>
      <c r="Q79" s="3">
        <v>68</v>
      </c>
      <c r="R79" s="3">
        <v>2481</v>
      </c>
    </row>
    <row r="80" spans="1:18">
      <c r="A80" s="9" t="s">
        <v>256</v>
      </c>
      <c r="B80" s="3">
        <v>120143</v>
      </c>
      <c r="C80" s="3">
        <v>16268</v>
      </c>
      <c r="D80" s="3">
        <v>1210</v>
      </c>
      <c r="E80" s="3">
        <v>13115</v>
      </c>
      <c r="F80" s="3">
        <v>43</v>
      </c>
      <c r="G80" s="3">
        <v>30636</v>
      </c>
      <c r="H80" s="3">
        <v>14633</v>
      </c>
      <c r="I80" s="3">
        <v>758</v>
      </c>
      <c r="J80" s="3">
        <v>15606</v>
      </c>
      <c r="K80" s="3">
        <v>56</v>
      </c>
      <c r="L80" s="3">
        <v>31053</v>
      </c>
      <c r="M80" s="3">
        <v>831</v>
      </c>
      <c r="N80" s="3">
        <v>48</v>
      </c>
      <c r="O80" s="3">
        <v>443</v>
      </c>
      <c r="P80" s="3">
        <v>3</v>
      </c>
      <c r="Q80" s="3">
        <v>1325</v>
      </c>
      <c r="R80" s="3">
        <v>63014</v>
      </c>
    </row>
    <row r="81" spans="1:18">
      <c r="A81" s="9" t="s">
        <v>257</v>
      </c>
      <c r="B81" s="3">
        <v>74802</v>
      </c>
      <c r="C81" s="3">
        <v>11553</v>
      </c>
      <c r="D81" s="3">
        <v>903</v>
      </c>
      <c r="E81" s="3">
        <v>9688</v>
      </c>
      <c r="F81" s="3">
        <v>24</v>
      </c>
      <c r="G81" s="3">
        <v>22168</v>
      </c>
      <c r="H81" s="3">
        <v>7351</v>
      </c>
      <c r="I81" s="3">
        <v>485</v>
      </c>
      <c r="J81" s="3">
        <v>6464</v>
      </c>
      <c r="K81" s="3">
        <v>35</v>
      </c>
      <c r="L81" s="3">
        <v>14335</v>
      </c>
      <c r="M81" s="3">
        <v>550</v>
      </c>
      <c r="N81" s="3">
        <v>43</v>
      </c>
      <c r="O81" s="3">
        <v>248</v>
      </c>
      <c r="P81" s="3">
        <v>3</v>
      </c>
      <c r="Q81" s="3">
        <v>844</v>
      </c>
      <c r="R81" s="3">
        <v>37347</v>
      </c>
    </row>
    <row r="82" spans="1:18">
      <c r="A82" s="9" t="s">
        <v>258</v>
      </c>
      <c r="B82" s="3">
        <v>4696</v>
      </c>
      <c r="C82" s="3">
        <v>1085</v>
      </c>
      <c r="D82" s="3">
        <v>26</v>
      </c>
      <c r="E82" s="3">
        <v>437</v>
      </c>
      <c r="F82" s="3">
        <v>0</v>
      </c>
      <c r="G82" s="3">
        <v>1548</v>
      </c>
      <c r="H82" s="3">
        <v>429</v>
      </c>
      <c r="I82" s="3">
        <v>33</v>
      </c>
      <c r="J82" s="3">
        <v>249</v>
      </c>
      <c r="K82" s="3">
        <v>2</v>
      </c>
      <c r="L82" s="3">
        <v>713</v>
      </c>
      <c r="M82" s="3">
        <v>46</v>
      </c>
      <c r="N82" s="3">
        <v>2</v>
      </c>
      <c r="O82" s="3">
        <v>12</v>
      </c>
      <c r="P82" s="3">
        <v>0</v>
      </c>
      <c r="Q82" s="3">
        <v>60</v>
      </c>
      <c r="R82" s="3">
        <v>2321</v>
      </c>
    </row>
    <row r="83" spans="1:18">
      <c r="A83" s="9" t="s">
        <v>259</v>
      </c>
      <c r="B83" s="3">
        <v>30365</v>
      </c>
      <c r="C83" s="3">
        <v>7917</v>
      </c>
      <c r="D83" s="3">
        <v>404</v>
      </c>
      <c r="E83" s="3">
        <v>4226</v>
      </c>
      <c r="F83" s="3">
        <v>13</v>
      </c>
      <c r="G83" s="3">
        <v>12560</v>
      </c>
      <c r="H83" s="3">
        <v>1787</v>
      </c>
      <c r="I83" s="3">
        <v>75</v>
      </c>
      <c r="J83" s="3">
        <v>1071</v>
      </c>
      <c r="K83" s="3">
        <v>2</v>
      </c>
      <c r="L83" s="3">
        <v>2935</v>
      </c>
      <c r="M83" s="3">
        <v>356</v>
      </c>
      <c r="N83" s="3">
        <v>16</v>
      </c>
      <c r="O83" s="3">
        <v>122</v>
      </c>
      <c r="P83" s="3">
        <v>1</v>
      </c>
      <c r="Q83" s="3">
        <v>495</v>
      </c>
      <c r="R83" s="3">
        <v>15990</v>
      </c>
    </row>
    <row r="84" spans="1:18">
      <c r="A84" s="9" t="s">
        <v>260</v>
      </c>
      <c r="B84" s="3">
        <v>7488</v>
      </c>
      <c r="C84" s="3">
        <v>1584</v>
      </c>
      <c r="D84" s="3">
        <v>128</v>
      </c>
      <c r="E84" s="3">
        <v>842</v>
      </c>
      <c r="F84" s="3">
        <v>2</v>
      </c>
      <c r="G84" s="3">
        <v>2556</v>
      </c>
      <c r="H84" s="3">
        <v>650</v>
      </c>
      <c r="I84" s="3">
        <v>125</v>
      </c>
      <c r="J84" s="3">
        <v>420</v>
      </c>
      <c r="K84" s="3">
        <v>0</v>
      </c>
      <c r="L84" s="3">
        <v>1195</v>
      </c>
      <c r="M84" s="3">
        <v>71</v>
      </c>
      <c r="N84" s="3">
        <v>2</v>
      </c>
      <c r="O84" s="3">
        <v>18</v>
      </c>
      <c r="P84" s="3">
        <v>0</v>
      </c>
      <c r="Q84" s="3">
        <v>91</v>
      </c>
      <c r="R84" s="3">
        <v>3842</v>
      </c>
    </row>
    <row r="85" spans="1:18">
      <c r="A85" s="9" t="s">
        <v>261</v>
      </c>
      <c r="B85" s="3">
        <v>6892</v>
      </c>
      <c r="C85" s="3">
        <v>1395</v>
      </c>
      <c r="D85" s="3">
        <v>92</v>
      </c>
      <c r="E85" s="3">
        <v>627</v>
      </c>
      <c r="F85" s="3">
        <v>0</v>
      </c>
      <c r="G85" s="3">
        <v>2114</v>
      </c>
      <c r="H85" s="3">
        <v>527</v>
      </c>
      <c r="I85" s="3">
        <v>59</v>
      </c>
      <c r="J85" s="3">
        <v>221</v>
      </c>
      <c r="K85" s="3">
        <v>1</v>
      </c>
      <c r="L85" s="3">
        <v>808</v>
      </c>
      <c r="M85" s="3">
        <v>51</v>
      </c>
      <c r="N85" s="3">
        <v>2</v>
      </c>
      <c r="O85" s="3">
        <v>13</v>
      </c>
      <c r="P85" s="3">
        <v>0</v>
      </c>
      <c r="Q85" s="3">
        <v>66</v>
      </c>
      <c r="R85" s="3">
        <v>2988</v>
      </c>
    </row>
    <row r="86" spans="1:18">
      <c r="A86" s="9" t="s">
        <v>262</v>
      </c>
      <c r="B86" s="3">
        <v>9312</v>
      </c>
      <c r="C86" s="3">
        <v>1446</v>
      </c>
      <c r="D86" s="3">
        <v>55</v>
      </c>
      <c r="E86" s="3">
        <v>516</v>
      </c>
      <c r="F86" s="3">
        <v>10</v>
      </c>
      <c r="G86" s="3">
        <v>2027</v>
      </c>
      <c r="H86" s="3">
        <v>1633</v>
      </c>
      <c r="I86" s="3">
        <v>156</v>
      </c>
      <c r="J86" s="3">
        <v>628</v>
      </c>
      <c r="K86" s="3">
        <v>10</v>
      </c>
      <c r="L86" s="3">
        <v>2427</v>
      </c>
      <c r="M86" s="3">
        <v>38</v>
      </c>
      <c r="N86" s="3">
        <v>5</v>
      </c>
      <c r="O86" s="3">
        <v>10</v>
      </c>
      <c r="P86" s="3">
        <v>0</v>
      </c>
      <c r="Q86" s="3">
        <v>53</v>
      </c>
      <c r="R86" s="3">
        <v>4507</v>
      </c>
    </row>
    <row r="87" spans="1:18">
      <c r="A87" s="9" t="s">
        <v>263</v>
      </c>
      <c r="B87" s="3">
        <v>4431</v>
      </c>
      <c r="C87" s="3">
        <v>631</v>
      </c>
      <c r="D87" s="3">
        <v>69</v>
      </c>
      <c r="E87" s="3">
        <v>417</v>
      </c>
      <c r="F87" s="3">
        <v>0</v>
      </c>
      <c r="G87" s="3">
        <v>1117</v>
      </c>
      <c r="H87" s="3">
        <v>430</v>
      </c>
      <c r="I87" s="3">
        <v>91</v>
      </c>
      <c r="J87" s="3">
        <v>242</v>
      </c>
      <c r="K87" s="3">
        <v>0</v>
      </c>
      <c r="L87" s="3">
        <v>763</v>
      </c>
      <c r="M87" s="3">
        <v>16</v>
      </c>
      <c r="N87" s="3">
        <v>3</v>
      </c>
      <c r="O87" s="3">
        <v>11</v>
      </c>
      <c r="P87" s="3">
        <v>0</v>
      </c>
      <c r="Q87" s="3">
        <v>30</v>
      </c>
      <c r="R87" s="3">
        <v>1910</v>
      </c>
    </row>
    <row r="88" spans="1:18">
      <c r="A88" s="9" t="s">
        <v>264</v>
      </c>
      <c r="B88" s="3">
        <v>4695</v>
      </c>
      <c r="C88" s="3">
        <v>913</v>
      </c>
      <c r="D88" s="3">
        <v>62</v>
      </c>
      <c r="E88" s="3">
        <v>512</v>
      </c>
      <c r="F88" s="3">
        <v>0</v>
      </c>
      <c r="G88" s="3">
        <v>1487</v>
      </c>
      <c r="H88" s="3">
        <v>467</v>
      </c>
      <c r="I88" s="3">
        <v>30</v>
      </c>
      <c r="J88" s="3">
        <v>264</v>
      </c>
      <c r="K88" s="3">
        <v>0</v>
      </c>
      <c r="L88" s="3">
        <v>761</v>
      </c>
      <c r="M88" s="3">
        <v>32</v>
      </c>
      <c r="N88" s="3">
        <v>0</v>
      </c>
      <c r="O88" s="3">
        <v>12</v>
      </c>
      <c r="P88" s="3">
        <v>0</v>
      </c>
      <c r="Q88" s="3">
        <v>44</v>
      </c>
      <c r="R88" s="3">
        <v>2292</v>
      </c>
    </row>
    <row r="89" spans="1:18">
      <c r="A89" s="9" t="s">
        <v>265</v>
      </c>
      <c r="B89" s="3">
        <v>15072</v>
      </c>
      <c r="C89" s="3">
        <v>2870</v>
      </c>
      <c r="D89" s="3">
        <v>284</v>
      </c>
      <c r="E89" s="3">
        <v>1672</v>
      </c>
      <c r="F89" s="3">
        <v>3</v>
      </c>
      <c r="G89" s="3">
        <v>4829</v>
      </c>
      <c r="H89" s="3">
        <v>1674</v>
      </c>
      <c r="I89" s="3">
        <v>223</v>
      </c>
      <c r="J89" s="3">
        <v>1200</v>
      </c>
      <c r="K89" s="3">
        <v>4</v>
      </c>
      <c r="L89" s="3">
        <v>3101</v>
      </c>
      <c r="M89" s="3">
        <v>94</v>
      </c>
      <c r="N89" s="3">
        <v>4</v>
      </c>
      <c r="O89" s="3">
        <v>39</v>
      </c>
      <c r="P89" s="3">
        <v>0</v>
      </c>
      <c r="Q89" s="3">
        <v>137</v>
      </c>
      <c r="R89" s="3">
        <v>8067</v>
      </c>
    </row>
    <row r="90" spans="1:18">
      <c r="A90" s="9" t="s">
        <v>266</v>
      </c>
      <c r="B90" s="3">
        <v>9686</v>
      </c>
      <c r="C90" s="3">
        <v>2003</v>
      </c>
      <c r="D90" s="3">
        <v>117</v>
      </c>
      <c r="E90" s="3">
        <v>1021</v>
      </c>
      <c r="F90" s="3">
        <v>3</v>
      </c>
      <c r="G90" s="3">
        <v>3144</v>
      </c>
      <c r="H90" s="3">
        <v>971</v>
      </c>
      <c r="I90" s="3">
        <v>94</v>
      </c>
      <c r="J90" s="3">
        <v>648</v>
      </c>
      <c r="K90" s="3">
        <v>2</v>
      </c>
      <c r="L90" s="3">
        <v>1715</v>
      </c>
      <c r="M90" s="3">
        <v>72</v>
      </c>
      <c r="N90" s="3">
        <v>4</v>
      </c>
      <c r="O90" s="3">
        <v>31</v>
      </c>
      <c r="P90" s="3">
        <v>0</v>
      </c>
      <c r="Q90" s="3">
        <v>107</v>
      </c>
      <c r="R90" s="3">
        <v>4966</v>
      </c>
    </row>
    <row r="91" spans="1:18">
      <c r="A91" s="9" t="s">
        <v>267</v>
      </c>
      <c r="B91" s="3">
        <v>4149</v>
      </c>
      <c r="C91" s="3">
        <v>524</v>
      </c>
      <c r="D91" s="3">
        <v>32</v>
      </c>
      <c r="E91" s="3">
        <v>287</v>
      </c>
      <c r="F91" s="3">
        <v>3</v>
      </c>
      <c r="G91" s="3">
        <v>846</v>
      </c>
      <c r="H91" s="3">
        <v>322</v>
      </c>
      <c r="I91" s="3">
        <v>7</v>
      </c>
      <c r="J91" s="3">
        <v>213</v>
      </c>
      <c r="K91" s="3">
        <v>1</v>
      </c>
      <c r="L91" s="3">
        <v>543</v>
      </c>
      <c r="M91" s="3">
        <v>24</v>
      </c>
      <c r="N91" s="3">
        <v>1</v>
      </c>
      <c r="O91" s="3">
        <v>18</v>
      </c>
      <c r="P91" s="3">
        <v>0</v>
      </c>
      <c r="Q91" s="3">
        <v>43</v>
      </c>
      <c r="R91" s="3">
        <v>1432</v>
      </c>
    </row>
    <row r="92" spans="1:18">
      <c r="A92" s="9" t="s">
        <v>268</v>
      </c>
      <c r="B92" s="3">
        <v>26493</v>
      </c>
      <c r="C92" s="3">
        <v>5132</v>
      </c>
      <c r="D92" s="3">
        <v>362</v>
      </c>
      <c r="E92" s="3">
        <v>2231</v>
      </c>
      <c r="F92" s="3">
        <v>8</v>
      </c>
      <c r="G92" s="3">
        <v>7733</v>
      </c>
      <c r="H92" s="3">
        <v>2840</v>
      </c>
      <c r="I92" s="3">
        <v>390</v>
      </c>
      <c r="J92" s="3">
        <v>1661</v>
      </c>
      <c r="K92" s="3">
        <v>6</v>
      </c>
      <c r="L92" s="3">
        <v>4897</v>
      </c>
      <c r="M92" s="3">
        <v>181</v>
      </c>
      <c r="N92" s="3">
        <v>11</v>
      </c>
      <c r="O92" s="3">
        <v>54</v>
      </c>
      <c r="P92" s="3">
        <v>0</v>
      </c>
      <c r="Q92" s="3">
        <v>246</v>
      </c>
      <c r="R92" s="3">
        <v>12876</v>
      </c>
    </row>
    <row r="93" spans="1:18">
      <c r="A93" s="9" t="s">
        <v>269</v>
      </c>
      <c r="B93" s="3">
        <v>18071</v>
      </c>
      <c r="C93" s="3">
        <v>4748</v>
      </c>
      <c r="D93" s="3">
        <v>163</v>
      </c>
      <c r="E93" s="3">
        <v>1498</v>
      </c>
      <c r="F93" s="3">
        <v>5</v>
      </c>
      <c r="G93" s="3">
        <v>6414</v>
      </c>
      <c r="H93" s="3">
        <v>1564</v>
      </c>
      <c r="I93" s="3">
        <v>74</v>
      </c>
      <c r="J93" s="3">
        <v>579</v>
      </c>
      <c r="K93" s="3">
        <v>0</v>
      </c>
      <c r="L93" s="3">
        <v>2217</v>
      </c>
      <c r="M93" s="3">
        <v>185</v>
      </c>
      <c r="N93" s="3">
        <v>4</v>
      </c>
      <c r="O93" s="3">
        <v>30</v>
      </c>
      <c r="P93" s="3">
        <v>0</v>
      </c>
      <c r="Q93" s="3">
        <v>219</v>
      </c>
      <c r="R93" s="3">
        <v>8850</v>
      </c>
    </row>
    <row r="94" spans="1:18">
      <c r="A94" s="9" t="s">
        <v>270</v>
      </c>
      <c r="B94" s="3">
        <v>25233</v>
      </c>
      <c r="C94" s="3">
        <v>2119</v>
      </c>
      <c r="D94" s="3">
        <v>101</v>
      </c>
      <c r="E94" s="3">
        <v>1109</v>
      </c>
      <c r="F94" s="3">
        <v>2</v>
      </c>
      <c r="G94" s="3">
        <v>3331</v>
      </c>
      <c r="H94" s="3">
        <v>2830</v>
      </c>
      <c r="I94" s="3">
        <v>107</v>
      </c>
      <c r="J94" s="3">
        <v>2456</v>
      </c>
      <c r="K94" s="3">
        <v>2</v>
      </c>
      <c r="L94" s="3">
        <v>5395</v>
      </c>
      <c r="M94" s="3">
        <v>117</v>
      </c>
      <c r="N94" s="3">
        <v>1</v>
      </c>
      <c r="O94" s="3">
        <v>50</v>
      </c>
      <c r="P94" s="3">
        <v>0</v>
      </c>
      <c r="Q94" s="3">
        <v>168</v>
      </c>
      <c r="R94" s="3">
        <v>8894</v>
      </c>
    </row>
    <row r="95" spans="1:18">
      <c r="A95" s="9" t="s">
        <v>271</v>
      </c>
      <c r="B95" s="3">
        <v>5740</v>
      </c>
      <c r="C95" s="3">
        <v>1017</v>
      </c>
      <c r="D95" s="3">
        <v>82</v>
      </c>
      <c r="E95" s="3">
        <v>598</v>
      </c>
      <c r="F95" s="3">
        <v>7</v>
      </c>
      <c r="G95" s="3">
        <v>1704</v>
      </c>
      <c r="H95" s="3">
        <v>479</v>
      </c>
      <c r="I95" s="3">
        <v>136</v>
      </c>
      <c r="J95" s="3">
        <v>280</v>
      </c>
      <c r="K95" s="3">
        <v>6</v>
      </c>
      <c r="L95" s="3">
        <v>901</v>
      </c>
      <c r="M95" s="3">
        <v>43</v>
      </c>
      <c r="N95" s="3">
        <v>1</v>
      </c>
      <c r="O95" s="3">
        <v>21</v>
      </c>
      <c r="P95" s="3">
        <v>0</v>
      </c>
      <c r="Q95" s="3">
        <v>65</v>
      </c>
      <c r="R95" s="3">
        <v>2670</v>
      </c>
    </row>
    <row r="96" spans="1:18">
      <c r="A96" s="9" t="s">
        <v>272</v>
      </c>
      <c r="B96" s="3">
        <v>5897</v>
      </c>
      <c r="C96" s="3">
        <v>836</v>
      </c>
      <c r="D96" s="3">
        <v>22</v>
      </c>
      <c r="E96" s="3">
        <v>374</v>
      </c>
      <c r="F96" s="3">
        <v>1</v>
      </c>
      <c r="G96" s="3">
        <v>1233</v>
      </c>
      <c r="H96" s="3">
        <v>522</v>
      </c>
      <c r="I96" s="3">
        <v>17</v>
      </c>
      <c r="J96" s="3">
        <v>292</v>
      </c>
      <c r="K96" s="3">
        <v>2</v>
      </c>
      <c r="L96" s="3">
        <v>833</v>
      </c>
      <c r="M96" s="3">
        <v>39</v>
      </c>
      <c r="N96" s="3">
        <v>1</v>
      </c>
      <c r="O96" s="3">
        <v>19</v>
      </c>
      <c r="P96" s="3">
        <v>3</v>
      </c>
      <c r="Q96" s="3">
        <v>62</v>
      </c>
      <c r="R96" s="3">
        <v>2128</v>
      </c>
    </row>
    <row r="97" spans="1:18">
      <c r="A97" s="9" t="s">
        <v>273</v>
      </c>
      <c r="B97" s="3">
        <v>47342</v>
      </c>
      <c r="C97" s="3">
        <v>6366</v>
      </c>
      <c r="D97" s="3">
        <v>326</v>
      </c>
      <c r="E97" s="3">
        <v>4852</v>
      </c>
      <c r="F97" s="3">
        <v>257</v>
      </c>
      <c r="G97" s="3">
        <v>11801</v>
      </c>
      <c r="H97" s="3">
        <v>4794</v>
      </c>
      <c r="I97" s="3">
        <v>193</v>
      </c>
      <c r="J97" s="3">
        <v>3802</v>
      </c>
      <c r="K97" s="3">
        <v>291</v>
      </c>
      <c r="L97" s="3">
        <v>9080</v>
      </c>
      <c r="M97" s="3">
        <v>261</v>
      </c>
      <c r="N97" s="3">
        <v>13</v>
      </c>
      <c r="O97" s="3">
        <v>100</v>
      </c>
      <c r="P97" s="3">
        <v>12</v>
      </c>
      <c r="Q97" s="3">
        <v>386</v>
      </c>
      <c r="R97" s="3">
        <v>21267</v>
      </c>
    </row>
    <row r="98" spans="1:18">
      <c r="A98" s="9" t="s">
        <v>274</v>
      </c>
      <c r="B98" s="3">
        <v>14880</v>
      </c>
      <c r="C98" s="3">
        <v>3408</v>
      </c>
      <c r="D98" s="3">
        <v>206</v>
      </c>
      <c r="E98" s="3">
        <v>2129</v>
      </c>
      <c r="F98" s="3">
        <v>12</v>
      </c>
      <c r="G98" s="3">
        <v>5755</v>
      </c>
      <c r="H98" s="3">
        <v>827</v>
      </c>
      <c r="I98" s="3">
        <v>85</v>
      </c>
      <c r="J98" s="3">
        <v>727</v>
      </c>
      <c r="K98" s="3">
        <v>3</v>
      </c>
      <c r="L98" s="3">
        <v>1642</v>
      </c>
      <c r="M98" s="3">
        <v>169</v>
      </c>
      <c r="N98" s="3">
        <v>14</v>
      </c>
      <c r="O98" s="3">
        <v>77</v>
      </c>
      <c r="P98" s="3">
        <v>0</v>
      </c>
      <c r="Q98" s="3">
        <v>260</v>
      </c>
      <c r="R98" s="3">
        <v>7657</v>
      </c>
    </row>
    <row r="99" spans="1:18">
      <c r="A99" s="9" t="s">
        <v>275</v>
      </c>
      <c r="B99" s="3">
        <v>6941</v>
      </c>
      <c r="C99" s="3">
        <v>488</v>
      </c>
      <c r="D99" s="3">
        <v>40</v>
      </c>
      <c r="E99" s="3">
        <v>469</v>
      </c>
      <c r="F99" s="3">
        <v>0</v>
      </c>
      <c r="G99" s="3">
        <v>997</v>
      </c>
      <c r="H99" s="3">
        <v>1183</v>
      </c>
      <c r="I99" s="3">
        <v>66</v>
      </c>
      <c r="J99" s="3">
        <v>721</v>
      </c>
      <c r="K99" s="3">
        <v>0</v>
      </c>
      <c r="L99" s="3">
        <v>1970</v>
      </c>
      <c r="M99" s="3">
        <v>24</v>
      </c>
      <c r="N99" s="3">
        <v>0</v>
      </c>
      <c r="O99" s="3">
        <v>17</v>
      </c>
      <c r="P99" s="3">
        <v>0</v>
      </c>
      <c r="Q99" s="3">
        <v>41</v>
      </c>
      <c r="R99" s="3">
        <v>3008</v>
      </c>
    </row>
    <row r="100" spans="1:18">
      <c r="A100" s="9" t="s">
        <v>276</v>
      </c>
      <c r="B100" s="3">
        <v>14334</v>
      </c>
      <c r="C100" s="3">
        <v>3592</v>
      </c>
      <c r="D100" s="3">
        <v>231</v>
      </c>
      <c r="E100" s="3">
        <v>1606</v>
      </c>
      <c r="F100" s="3">
        <v>4</v>
      </c>
      <c r="G100" s="3">
        <v>5433</v>
      </c>
      <c r="H100" s="3">
        <v>1190</v>
      </c>
      <c r="I100" s="3">
        <v>70</v>
      </c>
      <c r="J100" s="3">
        <v>608</v>
      </c>
      <c r="K100" s="3">
        <v>1</v>
      </c>
      <c r="L100" s="3">
        <v>1869</v>
      </c>
      <c r="M100" s="3">
        <v>188</v>
      </c>
      <c r="N100" s="3">
        <v>11</v>
      </c>
      <c r="O100" s="3">
        <v>43</v>
      </c>
      <c r="P100" s="3">
        <v>1</v>
      </c>
      <c r="Q100" s="3">
        <v>243</v>
      </c>
      <c r="R100" s="3">
        <v>7545</v>
      </c>
    </row>
    <row r="101" spans="1:18">
      <c r="A101" s="9" t="s">
        <v>277</v>
      </c>
      <c r="B101" s="3">
        <v>4267</v>
      </c>
      <c r="C101" s="3">
        <v>783</v>
      </c>
      <c r="D101" s="3">
        <v>33</v>
      </c>
      <c r="E101" s="3">
        <v>252</v>
      </c>
      <c r="F101" s="3">
        <v>0</v>
      </c>
      <c r="G101" s="3">
        <v>1068</v>
      </c>
      <c r="H101" s="3">
        <v>497</v>
      </c>
      <c r="I101" s="3">
        <v>184</v>
      </c>
      <c r="J101" s="3">
        <v>344</v>
      </c>
      <c r="K101" s="3">
        <v>0</v>
      </c>
      <c r="L101" s="3">
        <v>1025</v>
      </c>
      <c r="M101" s="3">
        <v>34</v>
      </c>
      <c r="N101" s="3">
        <v>2</v>
      </c>
      <c r="O101" s="3">
        <v>16</v>
      </c>
      <c r="P101" s="3">
        <v>0</v>
      </c>
      <c r="Q101" s="3">
        <v>52</v>
      </c>
      <c r="R101" s="3">
        <v>2145</v>
      </c>
    </row>
    <row r="102" spans="1:18">
      <c r="A102" s="9" t="s">
        <v>278</v>
      </c>
      <c r="B102" s="3">
        <v>12097</v>
      </c>
      <c r="C102" s="3">
        <v>2262</v>
      </c>
      <c r="D102" s="3">
        <v>204</v>
      </c>
      <c r="E102" s="3">
        <v>1089</v>
      </c>
      <c r="F102" s="3">
        <v>2</v>
      </c>
      <c r="G102" s="3">
        <v>3557</v>
      </c>
      <c r="H102" s="3">
        <v>1260</v>
      </c>
      <c r="I102" s="3">
        <v>134</v>
      </c>
      <c r="J102" s="3">
        <v>874</v>
      </c>
      <c r="K102" s="3">
        <v>1</v>
      </c>
      <c r="L102" s="3">
        <v>2269</v>
      </c>
      <c r="M102" s="3">
        <v>94</v>
      </c>
      <c r="N102" s="3">
        <v>13</v>
      </c>
      <c r="O102" s="3">
        <v>43</v>
      </c>
      <c r="P102" s="3">
        <v>0</v>
      </c>
      <c r="Q102" s="3">
        <v>150</v>
      </c>
      <c r="R102" s="3">
        <v>5976</v>
      </c>
    </row>
    <row r="103" spans="1:18">
      <c r="A103" s="9" t="s">
        <v>279</v>
      </c>
      <c r="B103" s="3">
        <v>8223</v>
      </c>
      <c r="C103" s="3">
        <v>1127</v>
      </c>
      <c r="D103" s="3">
        <v>166</v>
      </c>
      <c r="E103" s="3">
        <v>786</v>
      </c>
      <c r="F103" s="3">
        <v>6</v>
      </c>
      <c r="G103" s="3">
        <v>2085</v>
      </c>
      <c r="H103" s="3">
        <v>1043</v>
      </c>
      <c r="I103" s="3">
        <v>127</v>
      </c>
      <c r="J103" s="3">
        <v>490</v>
      </c>
      <c r="K103" s="3">
        <v>1</v>
      </c>
      <c r="L103" s="3">
        <v>1661</v>
      </c>
      <c r="M103" s="3">
        <v>63</v>
      </c>
      <c r="N103" s="3">
        <v>7</v>
      </c>
      <c r="O103" s="3">
        <v>21</v>
      </c>
      <c r="P103" s="3">
        <v>0</v>
      </c>
      <c r="Q103" s="3">
        <v>91</v>
      </c>
      <c r="R103" s="3">
        <v>3837</v>
      </c>
    </row>
    <row r="104" spans="1:18">
      <c r="A104" s="9" t="s">
        <v>280</v>
      </c>
      <c r="B104" s="3">
        <v>12175</v>
      </c>
      <c r="C104" s="3">
        <v>2435</v>
      </c>
      <c r="D104" s="3">
        <v>104</v>
      </c>
      <c r="E104" s="3">
        <v>601</v>
      </c>
      <c r="F104" s="3">
        <v>1</v>
      </c>
      <c r="G104" s="3">
        <v>3141</v>
      </c>
      <c r="H104" s="3">
        <v>2133</v>
      </c>
      <c r="I104" s="3">
        <v>97</v>
      </c>
      <c r="J104" s="3">
        <v>572</v>
      </c>
      <c r="K104" s="3">
        <v>0</v>
      </c>
      <c r="L104" s="3">
        <v>2802</v>
      </c>
      <c r="M104" s="3">
        <v>103</v>
      </c>
      <c r="N104" s="3">
        <v>6</v>
      </c>
      <c r="O104" s="3">
        <v>11</v>
      </c>
      <c r="P104" s="3">
        <v>0</v>
      </c>
      <c r="Q104" s="3">
        <v>120</v>
      </c>
      <c r="R104" s="3">
        <v>6063</v>
      </c>
    </row>
    <row r="105" spans="1:18">
      <c r="A105" s="9" t="s">
        <v>281</v>
      </c>
      <c r="B105" s="3">
        <v>3606</v>
      </c>
      <c r="C105" s="3">
        <v>648</v>
      </c>
      <c r="D105" s="3">
        <v>43</v>
      </c>
      <c r="E105" s="3">
        <v>337</v>
      </c>
      <c r="F105" s="3">
        <v>0</v>
      </c>
      <c r="G105" s="3">
        <v>1028</v>
      </c>
      <c r="H105" s="3">
        <v>267</v>
      </c>
      <c r="I105" s="3">
        <v>9</v>
      </c>
      <c r="J105" s="3">
        <v>96</v>
      </c>
      <c r="K105" s="3">
        <v>1</v>
      </c>
      <c r="L105" s="3">
        <v>373</v>
      </c>
      <c r="M105" s="3">
        <v>22</v>
      </c>
      <c r="N105" s="3">
        <v>0</v>
      </c>
      <c r="O105" s="3">
        <v>3</v>
      </c>
      <c r="P105" s="3">
        <v>0</v>
      </c>
      <c r="Q105" s="3">
        <v>25</v>
      </c>
      <c r="R105" s="3">
        <v>1426</v>
      </c>
    </row>
    <row r="106" spans="1:18">
      <c r="A106" s="9" t="s">
        <v>282</v>
      </c>
      <c r="B106" s="3">
        <v>10861</v>
      </c>
      <c r="C106" s="3">
        <v>1677</v>
      </c>
      <c r="D106" s="3">
        <v>85</v>
      </c>
      <c r="E106" s="3">
        <v>709</v>
      </c>
      <c r="F106" s="3">
        <v>3</v>
      </c>
      <c r="G106" s="3">
        <v>2474</v>
      </c>
      <c r="H106" s="3">
        <v>1405</v>
      </c>
      <c r="I106" s="3">
        <v>114</v>
      </c>
      <c r="J106" s="3">
        <v>847</v>
      </c>
      <c r="K106" s="3">
        <v>0</v>
      </c>
      <c r="L106" s="3">
        <v>2366</v>
      </c>
      <c r="M106" s="3">
        <v>79</v>
      </c>
      <c r="N106" s="3">
        <v>2</v>
      </c>
      <c r="O106" s="3">
        <v>16</v>
      </c>
      <c r="P106" s="3">
        <v>0</v>
      </c>
      <c r="Q106" s="3">
        <v>97</v>
      </c>
      <c r="R106" s="3">
        <v>4937</v>
      </c>
    </row>
    <row r="107" spans="1:18">
      <c r="A107" s="9" t="s">
        <v>283</v>
      </c>
      <c r="B107" s="3">
        <v>15447</v>
      </c>
      <c r="C107" s="3">
        <v>3996</v>
      </c>
      <c r="D107" s="3">
        <v>182</v>
      </c>
      <c r="E107" s="3">
        <v>1621</v>
      </c>
      <c r="F107" s="3">
        <v>14</v>
      </c>
      <c r="G107" s="3">
        <v>5813</v>
      </c>
      <c r="H107" s="3">
        <v>1551</v>
      </c>
      <c r="I107" s="3">
        <v>172</v>
      </c>
      <c r="J107" s="3">
        <v>863</v>
      </c>
      <c r="K107" s="3">
        <v>9</v>
      </c>
      <c r="L107" s="3">
        <v>2595</v>
      </c>
      <c r="M107" s="3">
        <v>124</v>
      </c>
      <c r="N107" s="3">
        <v>4</v>
      </c>
      <c r="O107" s="3">
        <v>39</v>
      </c>
      <c r="P107" s="3">
        <v>0</v>
      </c>
      <c r="Q107" s="3">
        <v>167</v>
      </c>
      <c r="R107" s="3">
        <v>8575</v>
      </c>
    </row>
    <row r="108" spans="1:18">
      <c r="A108" s="9" t="s">
        <v>284</v>
      </c>
      <c r="B108" s="3">
        <v>4691</v>
      </c>
      <c r="C108" s="3">
        <v>1218</v>
      </c>
      <c r="D108" s="3">
        <v>60</v>
      </c>
      <c r="E108" s="3">
        <v>316</v>
      </c>
      <c r="F108" s="3">
        <v>0</v>
      </c>
      <c r="G108" s="3">
        <v>1594</v>
      </c>
      <c r="H108" s="3">
        <v>466</v>
      </c>
      <c r="I108" s="3">
        <v>30</v>
      </c>
      <c r="J108" s="3">
        <v>131</v>
      </c>
      <c r="K108" s="3">
        <v>0</v>
      </c>
      <c r="L108" s="3">
        <v>627</v>
      </c>
      <c r="M108" s="3">
        <v>46</v>
      </c>
      <c r="N108" s="3">
        <v>2</v>
      </c>
      <c r="O108" s="3">
        <v>16</v>
      </c>
      <c r="P108" s="3">
        <v>0</v>
      </c>
      <c r="Q108" s="3">
        <v>64</v>
      </c>
      <c r="R108" s="3">
        <v>2285</v>
      </c>
    </row>
    <row r="109" spans="1:18">
      <c r="A109" s="9" t="s">
        <v>285</v>
      </c>
      <c r="B109" s="3">
        <v>10626</v>
      </c>
      <c r="C109" s="3">
        <v>2536</v>
      </c>
      <c r="D109" s="3">
        <v>126</v>
      </c>
      <c r="E109" s="3">
        <v>1633</v>
      </c>
      <c r="F109" s="3">
        <v>7</v>
      </c>
      <c r="G109" s="3">
        <v>4302</v>
      </c>
      <c r="H109" s="3">
        <v>1010</v>
      </c>
      <c r="I109" s="3">
        <v>63</v>
      </c>
      <c r="J109" s="3">
        <v>804</v>
      </c>
      <c r="K109" s="3">
        <v>0</v>
      </c>
      <c r="L109" s="3">
        <v>1877</v>
      </c>
      <c r="M109" s="3">
        <v>89</v>
      </c>
      <c r="N109" s="3">
        <v>4</v>
      </c>
      <c r="O109" s="3">
        <v>38</v>
      </c>
      <c r="P109" s="3">
        <v>0</v>
      </c>
      <c r="Q109" s="3">
        <v>131</v>
      </c>
      <c r="R109" s="3">
        <v>6310</v>
      </c>
    </row>
    <row r="110" spans="1:18">
      <c r="A110" s="9" t="s">
        <v>286</v>
      </c>
      <c r="B110" s="3">
        <v>16126</v>
      </c>
      <c r="C110" s="3">
        <v>3129</v>
      </c>
      <c r="D110" s="3">
        <v>145</v>
      </c>
      <c r="E110" s="3">
        <v>894</v>
      </c>
      <c r="F110" s="3">
        <v>0</v>
      </c>
      <c r="G110" s="3">
        <v>4168</v>
      </c>
      <c r="H110" s="3">
        <v>1178</v>
      </c>
      <c r="I110" s="3">
        <v>58</v>
      </c>
      <c r="J110" s="3">
        <v>403</v>
      </c>
      <c r="K110" s="3">
        <v>0</v>
      </c>
      <c r="L110" s="3">
        <v>1639</v>
      </c>
      <c r="M110" s="3">
        <v>190</v>
      </c>
      <c r="N110" s="3">
        <v>4</v>
      </c>
      <c r="O110" s="3">
        <v>50</v>
      </c>
      <c r="P110" s="3">
        <v>0</v>
      </c>
      <c r="Q110" s="3">
        <v>244</v>
      </c>
      <c r="R110" s="3">
        <v>6051</v>
      </c>
    </row>
    <row r="111" spans="1:18">
      <c r="A111" s="9" t="s">
        <v>287</v>
      </c>
      <c r="B111" s="3">
        <v>100438</v>
      </c>
      <c r="C111" s="3">
        <v>10980</v>
      </c>
      <c r="D111" s="3">
        <v>1063</v>
      </c>
      <c r="E111" s="3">
        <v>3981</v>
      </c>
      <c r="F111" s="3">
        <v>18</v>
      </c>
      <c r="G111" s="3">
        <v>16042</v>
      </c>
      <c r="H111" s="3">
        <v>13757</v>
      </c>
      <c r="I111" s="3">
        <v>1047</v>
      </c>
      <c r="J111" s="3">
        <v>9345</v>
      </c>
      <c r="K111" s="3">
        <v>43</v>
      </c>
      <c r="L111" s="3">
        <v>24192</v>
      </c>
      <c r="M111" s="3">
        <v>564</v>
      </c>
      <c r="N111" s="3">
        <v>40</v>
      </c>
      <c r="O111" s="3">
        <v>168</v>
      </c>
      <c r="P111" s="3">
        <v>2</v>
      </c>
      <c r="Q111" s="3">
        <v>774</v>
      </c>
      <c r="R111" s="3">
        <v>41008</v>
      </c>
    </row>
    <row r="112" spans="1:18">
      <c r="A112" s="9" t="s">
        <v>288</v>
      </c>
      <c r="B112" s="3">
        <v>56306</v>
      </c>
      <c r="C112" s="3">
        <v>8737</v>
      </c>
      <c r="D112" s="3">
        <v>582</v>
      </c>
      <c r="E112" s="3">
        <v>4285</v>
      </c>
      <c r="F112" s="3">
        <v>1</v>
      </c>
      <c r="G112" s="3">
        <v>13605</v>
      </c>
      <c r="H112" s="3">
        <v>7522</v>
      </c>
      <c r="I112" s="3">
        <v>537</v>
      </c>
      <c r="J112" s="3">
        <v>6007</v>
      </c>
      <c r="K112" s="3">
        <v>1</v>
      </c>
      <c r="L112" s="3">
        <v>14067</v>
      </c>
      <c r="M112" s="3">
        <v>375</v>
      </c>
      <c r="N112" s="3">
        <v>17</v>
      </c>
      <c r="O112" s="3">
        <v>138</v>
      </c>
      <c r="P112" s="3">
        <v>0</v>
      </c>
      <c r="Q112" s="3">
        <v>530</v>
      </c>
      <c r="R112" s="3">
        <v>28202</v>
      </c>
    </row>
    <row r="113" spans="1:18">
      <c r="A113" s="9" t="s">
        <v>289</v>
      </c>
      <c r="B113" s="3">
        <v>22526</v>
      </c>
      <c r="C113" s="3">
        <v>5396</v>
      </c>
      <c r="D113" s="3">
        <v>264</v>
      </c>
      <c r="E113" s="3">
        <v>3734</v>
      </c>
      <c r="F113" s="3">
        <v>5</v>
      </c>
      <c r="G113" s="3">
        <v>9399</v>
      </c>
      <c r="H113" s="3">
        <v>2034</v>
      </c>
      <c r="I113" s="3">
        <v>95</v>
      </c>
      <c r="J113" s="3">
        <v>1609</v>
      </c>
      <c r="K113" s="3">
        <v>2</v>
      </c>
      <c r="L113" s="3">
        <v>3740</v>
      </c>
      <c r="M113" s="3">
        <v>296</v>
      </c>
      <c r="N113" s="3">
        <v>9</v>
      </c>
      <c r="O113" s="3">
        <v>95</v>
      </c>
      <c r="P113" s="3">
        <v>0</v>
      </c>
      <c r="Q113" s="3">
        <v>400</v>
      </c>
      <c r="R113" s="3">
        <v>13539</v>
      </c>
    </row>
    <row r="114" spans="1:18">
      <c r="A114" s="9" t="s">
        <v>290</v>
      </c>
      <c r="B114" s="3">
        <v>7608</v>
      </c>
      <c r="C114" s="3">
        <v>1464</v>
      </c>
      <c r="D114" s="3">
        <v>166</v>
      </c>
      <c r="E114" s="3">
        <v>1036</v>
      </c>
      <c r="F114" s="3">
        <v>3</v>
      </c>
      <c r="G114" s="3">
        <v>2669</v>
      </c>
      <c r="H114" s="3">
        <v>716</v>
      </c>
      <c r="I114" s="3">
        <v>45</v>
      </c>
      <c r="J114" s="3">
        <v>539</v>
      </c>
      <c r="K114" s="3">
        <v>1</v>
      </c>
      <c r="L114" s="3">
        <v>1301</v>
      </c>
      <c r="M114" s="3">
        <v>78</v>
      </c>
      <c r="N114" s="3">
        <v>6</v>
      </c>
      <c r="O114" s="3">
        <v>34</v>
      </c>
      <c r="P114" s="3">
        <v>0</v>
      </c>
      <c r="Q114" s="3">
        <v>118</v>
      </c>
      <c r="R114" s="3">
        <v>4088</v>
      </c>
    </row>
    <row r="115" spans="1:18">
      <c r="A115" s="9" t="s">
        <v>291</v>
      </c>
      <c r="B115" s="3">
        <v>76088</v>
      </c>
      <c r="C115" s="3">
        <v>13480</v>
      </c>
      <c r="D115" s="3">
        <v>1244</v>
      </c>
      <c r="E115" s="3">
        <v>9773</v>
      </c>
      <c r="F115" s="3">
        <v>17</v>
      </c>
      <c r="G115" s="3">
        <v>24514</v>
      </c>
      <c r="H115" s="3">
        <v>5456</v>
      </c>
      <c r="I115" s="3">
        <v>483</v>
      </c>
      <c r="J115" s="3">
        <v>4686</v>
      </c>
      <c r="K115" s="3">
        <v>10</v>
      </c>
      <c r="L115" s="3">
        <v>10635</v>
      </c>
      <c r="M115" s="3">
        <v>684</v>
      </c>
      <c r="N115" s="3">
        <v>62</v>
      </c>
      <c r="O115" s="3">
        <v>360</v>
      </c>
      <c r="P115" s="3">
        <v>1</v>
      </c>
      <c r="Q115" s="3">
        <v>1107</v>
      </c>
      <c r="R115" s="3">
        <v>36256</v>
      </c>
    </row>
    <row r="116" spans="1:18">
      <c r="A116" s="9" t="s">
        <v>292</v>
      </c>
      <c r="B116" s="3">
        <v>14506</v>
      </c>
      <c r="C116" s="3">
        <v>1868</v>
      </c>
      <c r="D116" s="3">
        <v>123</v>
      </c>
      <c r="E116" s="3">
        <v>1618</v>
      </c>
      <c r="F116" s="3">
        <v>5</v>
      </c>
      <c r="G116" s="3">
        <v>3614</v>
      </c>
      <c r="H116" s="3">
        <v>1673</v>
      </c>
      <c r="I116" s="3">
        <v>90</v>
      </c>
      <c r="J116" s="3">
        <v>1749</v>
      </c>
      <c r="K116" s="3">
        <v>2</v>
      </c>
      <c r="L116" s="3">
        <v>3514</v>
      </c>
      <c r="M116" s="3">
        <v>71</v>
      </c>
      <c r="N116" s="3">
        <v>2</v>
      </c>
      <c r="O116" s="3">
        <v>35</v>
      </c>
      <c r="P116" s="3">
        <v>1</v>
      </c>
      <c r="Q116" s="3">
        <v>109</v>
      </c>
      <c r="R116" s="3">
        <v>7237</v>
      </c>
    </row>
    <row r="117" spans="1:18">
      <c r="A117" s="9" t="s">
        <v>293</v>
      </c>
      <c r="B117" s="3">
        <v>16594</v>
      </c>
      <c r="C117" s="3">
        <v>3999</v>
      </c>
      <c r="D117" s="3">
        <v>108</v>
      </c>
      <c r="E117" s="3">
        <v>2810</v>
      </c>
      <c r="F117" s="3">
        <v>1</v>
      </c>
      <c r="G117" s="3">
        <v>6918</v>
      </c>
      <c r="H117" s="3">
        <v>864</v>
      </c>
      <c r="I117" s="3">
        <v>23</v>
      </c>
      <c r="J117" s="3">
        <v>754</v>
      </c>
      <c r="K117" s="3">
        <v>0</v>
      </c>
      <c r="L117" s="3">
        <v>1641</v>
      </c>
      <c r="M117" s="3">
        <v>168</v>
      </c>
      <c r="N117" s="3">
        <v>7</v>
      </c>
      <c r="O117" s="3">
        <v>89</v>
      </c>
      <c r="P117" s="3">
        <v>0</v>
      </c>
      <c r="Q117" s="3">
        <v>264</v>
      </c>
      <c r="R117" s="3">
        <v>8823</v>
      </c>
    </row>
    <row r="118" spans="1:18">
      <c r="A118" s="9" t="s">
        <v>294</v>
      </c>
      <c r="B118" s="3">
        <v>9316</v>
      </c>
      <c r="C118" s="3">
        <v>1650</v>
      </c>
      <c r="D118" s="3">
        <v>191</v>
      </c>
      <c r="E118" s="3">
        <v>1293</v>
      </c>
      <c r="F118" s="3">
        <v>0</v>
      </c>
      <c r="G118" s="3">
        <v>3134</v>
      </c>
      <c r="H118" s="3">
        <v>372</v>
      </c>
      <c r="I118" s="3">
        <v>32</v>
      </c>
      <c r="J118" s="3">
        <v>270</v>
      </c>
      <c r="K118" s="3">
        <v>0</v>
      </c>
      <c r="L118" s="3">
        <v>674</v>
      </c>
      <c r="M118" s="3">
        <v>57</v>
      </c>
      <c r="N118" s="3">
        <v>5</v>
      </c>
      <c r="O118" s="3">
        <v>26</v>
      </c>
      <c r="P118" s="3">
        <v>0</v>
      </c>
      <c r="Q118" s="3">
        <v>88</v>
      </c>
      <c r="R118" s="3">
        <v>3896</v>
      </c>
    </row>
    <row r="119" spans="1:18">
      <c r="A119" s="9" t="s">
        <v>295</v>
      </c>
      <c r="B119" s="3">
        <v>10157</v>
      </c>
      <c r="C119" s="3">
        <v>2902</v>
      </c>
      <c r="D119" s="3">
        <v>188</v>
      </c>
      <c r="E119" s="3">
        <v>1254</v>
      </c>
      <c r="F119" s="3">
        <v>3</v>
      </c>
      <c r="G119" s="3">
        <v>4347</v>
      </c>
      <c r="H119" s="3">
        <v>665</v>
      </c>
      <c r="I119" s="3">
        <v>57</v>
      </c>
      <c r="J119" s="3">
        <v>347</v>
      </c>
      <c r="K119" s="3">
        <v>4</v>
      </c>
      <c r="L119" s="3">
        <v>1073</v>
      </c>
      <c r="M119" s="3">
        <v>133</v>
      </c>
      <c r="N119" s="3">
        <v>1</v>
      </c>
      <c r="O119" s="3">
        <v>43</v>
      </c>
      <c r="P119" s="3">
        <v>1</v>
      </c>
      <c r="Q119" s="3">
        <v>178</v>
      </c>
      <c r="R119" s="3">
        <v>5598</v>
      </c>
    </row>
    <row r="120" spans="1:18">
      <c r="A120" s="9" t="s">
        <v>296</v>
      </c>
      <c r="B120" s="3">
        <v>17958</v>
      </c>
      <c r="C120" s="3">
        <v>3096</v>
      </c>
      <c r="D120" s="3">
        <v>165</v>
      </c>
      <c r="E120" s="3">
        <v>2057</v>
      </c>
      <c r="F120" s="3">
        <v>4</v>
      </c>
      <c r="G120" s="3">
        <v>5322</v>
      </c>
      <c r="H120" s="3">
        <v>1287</v>
      </c>
      <c r="I120" s="3">
        <v>63</v>
      </c>
      <c r="J120" s="3">
        <v>1037</v>
      </c>
      <c r="K120" s="3">
        <v>0</v>
      </c>
      <c r="L120" s="3">
        <v>2387</v>
      </c>
      <c r="M120" s="3">
        <v>154</v>
      </c>
      <c r="N120" s="3">
        <v>7</v>
      </c>
      <c r="O120" s="3">
        <v>120</v>
      </c>
      <c r="P120" s="3">
        <v>0</v>
      </c>
      <c r="Q120" s="3">
        <v>281</v>
      </c>
      <c r="R120" s="3">
        <v>7990</v>
      </c>
    </row>
    <row r="121" spans="1:18">
      <c r="A121" s="9" t="s">
        <v>297</v>
      </c>
      <c r="B121" s="3">
        <v>4946</v>
      </c>
      <c r="C121" s="3">
        <v>622</v>
      </c>
      <c r="D121" s="3">
        <v>45</v>
      </c>
      <c r="E121" s="3">
        <v>823</v>
      </c>
      <c r="F121" s="3">
        <v>2</v>
      </c>
      <c r="G121" s="3">
        <v>1492</v>
      </c>
      <c r="H121" s="3">
        <v>366</v>
      </c>
      <c r="I121" s="3">
        <v>40</v>
      </c>
      <c r="J121" s="3">
        <v>406</v>
      </c>
      <c r="K121" s="3">
        <v>0</v>
      </c>
      <c r="L121" s="3">
        <v>812</v>
      </c>
      <c r="M121" s="3">
        <v>25</v>
      </c>
      <c r="N121" s="3">
        <v>1</v>
      </c>
      <c r="O121" s="3">
        <v>20</v>
      </c>
      <c r="P121" s="3">
        <v>0</v>
      </c>
      <c r="Q121" s="3">
        <v>46</v>
      </c>
      <c r="R121" s="3">
        <v>2350</v>
      </c>
    </row>
    <row r="122" spans="1:18">
      <c r="A122" s="9" t="s">
        <v>298</v>
      </c>
      <c r="B122" s="3">
        <v>11484</v>
      </c>
      <c r="C122" s="3">
        <v>2411</v>
      </c>
      <c r="D122" s="3">
        <v>277</v>
      </c>
      <c r="E122" s="3">
        <v>1670</v>
      </c>
      <c r="F122" s="3">
        <v>1</v>
      </c>
      <c r="G122" s="3">
        <v>4359</v>
      </c>
      <c r="H122" s="3">
        <v>979</v>
      </c>
      <c r="I122" s="3">
        <v>107</v>
      </c>
      <c r="J122" s="3">
        <v>722</v>
      </c>
      <c r="K122" s="3">
        <v>1</v>
      </c>
      <c r="L122" s="3">
        <v>1809</v>
      </c>
      <c r="M122" s="3">
        <v>61</v>
      </c>
      <c r="N122" s="3">
        <v>3</v>
      </c>
      <c r="O122" s="3">
        <v>36</v>
      </c>
      <c r="P122" s="3">
        <v>0</v>
      </c>
      <c r="Q122" s="3">
        <v>100</v>
      </c>
      <c r="R122" s="3">
        <v>6268</v>
      </c>
    </row>
    <row r="123" spans="1:18">
      <c r="A123" s="9" t="s">
        <v>299</v>
      </c>
      <c r="B123" s="3">
        <v>1380</v>
      </c>
      <c r="C123" s="3">
        <v>134</v>
      </c>
      <c r="D123" s="3">
        <v>28</v>
      </c>
      <c r="E123" s="3">
        <v>107</v>
      </c>
      <c r="F123" s="3">
        <v>0</v>
      </c>
      <c r="G123" s="3">
        <v>269</v>
      </c>
      <c r="H123" s="3">
        <v>196</v>
      </c>
      <c r="I123" s="3">
        <v>13</v>
      </c>
      <c r="J123" s="3">
        <v>99</v>
      </c>
      <c r="K123" s="3">
        <v>1</v>
      </c>
      <c r="L123" s="3">
        <v>309</v>
      </c>
      <c r="M123" s="3">
        <v>12</v>
      </c>
      <c r="N123" s="3">
        <v>0</v>
      </c>
      <c r="O123" s="3">
        <v>3</v>
      </c>
      <c r="P123" s="3">
        <v>0</v>
      </c>
      <c r="Q123" s="3">
        <v>15</v>
      </c>
      <c r="R123" s="3">
        <v>593</v>
      </c>
    </row>
    <row r="124" spans="1:18">
      <c r="A124" s="9" t="s">
        <v>300</v>
      </c>
      <c r="B124" s="3">
        <v>9452</v>
      </c>
      <c r="C124" s="3">
        <v>1297</v>
      </c>
      <c r="D124" s="3">
        <v>299</v>
      </c>
      <c r="E124" s="3">
        <v>2411</v>
      </c>
      <c r="F124" s="3">
        <v>0</v>
      </c>
      <c r="G124" s="3">
        <v>4007</v>
      </c>
      <c r="H124" s="3">
        <v>357</v>
      </c>
      <c r="I124" s="3">
        <v>120</v>
      </c>
      <c r="J124" s="3">
        <v>802</v>
      </c>
      <c r="K124" s="3">
        <v>0</v>
      </c>
      <c r="L124" s="3">
        <v>1279</v>
      </c>
      <c r="M124" s="3">
        <v>77</v>
      </c>
      <c r="N124" s="3">
        <v>8</v>
      </c>
      <c r="O124" s="3">
        <v>82</v>
      </c>
      <c r="P124" s="3">
        <v>0</v>
      </c>
      <c r="Q124" s="3">
        <v>167</v>
      </c>
      <c r="R124" s="3">
        <v>5453</v>
      </c>
    </row>
    <row r="125" spans="1:18">
      <c r="A125" s="9" t="s">
        <v>301</v>
      </c>
      <c r="B125" s="3">
        <v>3902</v>
      </c>
      <c r="C125" s="3">
        <v>567</v>
      </c>
      <c r="D125" s="3">
        <v>30</v>
      </c>
      <c r="E125" s="3">
        <v>394</v>
      </c>
      <c r="F125" s="3">
        <v>2</v>
      </c>
      <c r="G125" s="3">
        <v>993</v>
      </c>
      <c r="H125" s="3">
        <v>595</v>
      </c>
      <c r="I125" s="3">
        <v>119</v>
      </c>
      <c r="J125" s="3">
        <v>391</v>
      </c>
      <c r="K125" s="3">
        <v>5</v>
      </c>
      <c r="L125" s="3">
        <v>1110</v>
      </c>
      <c r="M125" s="3">
        <v>11</v>
      </c>
      <c r="N125" s="3">
        <v>0</v>
      </c>
      <c r="O125" s="3">
        <v>4</v>
      </c>
      <c r="P125" s="3">
        <v>0</v>
      </c>
      <c r="Q125" s="3">
        <v>15</v>
      </c>
      <c r="R125" s="3">
        <v>2118</v>
      </c>
    </row>
    <row r="126" spans="1:18">
      <c r="A126" s="9" t="s">
        <v>302</v>
      </c>
      <c r="B126" s="3">
        <v>101480</v>
      </c>
      <c r="C126" s="3">
        <v>11848</v>
      </c>
      <c r="D126" s="3">
        <v>1088</v>
      </c>
      <c r="E126" s="3">
        <v>4291</v>
      </c>
      <c r="F126" s="3">
        <v>5</v>
      </c>
      <c r="G126" s="3">
        <v>17232</v>
      </c>
      <c r="H126" s="3">
        <v>18773</v>
      </c>
      <c r="I126" s="3">
        <v>2069</v>
      </c>
      <c r="J126" s="3">
        <v>8817</v>
      </c>
      <c r="K126" s="3">
        <v>63</v>
      </c>
      <c r="L126" s="3">
        <v>29722</v>
      </c>
      <c r="M126" s="3">
        <v>591</v>
      </c>
      <c r="N126" s="3">
        <v>50</v>
      </c>
      <c r="O126" s="3">
        <v>145</v>
      </c>
      <c r="P126" s="3">
        <v>2</v>
      </c>
      <c r="Q126" s="3">
        <v>788</v>
      </c>
      <c r="R126" s="3">
        <v>47742</v>
      </c>
    </row>
    <row r="127" spans="1:18">
      <c r="A127" s="9" t="s">
        <v>303</v>
      </c>
      <c r="B127" s="3">
        <v>48942</v>
      </c>
      <c r="C127" s="3">
        <v>5010</v>
      </c>
      <c r="D127" s="3">
        <v>408</v>
      </c>
      <c r="E127" s="3">
        <v>5250</v>
      </c>
      <c r="F127" s="3">
        <v>16</v>
      </c>
      <c r="G127" s="3">
        <v>10684</v>
      </c>
      <c r="H127" s="3">
        <v>6963</v>
      </c>
      <c r="I127" s="3">
        <v>399</v>
      </c>
      <c r="J127" s="3">
        <v>8030</v>
      </c>
      <c r="K127" s="3">
        <v>32</v>
      </c>
      <c r="L127" s="3">
        <v>15424</v>
      </c>
      <c r="M127" s="3">
        <v>283</v>
      </c>
      <c r="N127" s="3">
        <v>18</v>
      </c>
      <c r="O127" s="3">
        <v>162</v>
      </c>
      <c r="P127" s="3">
        <v>0</v>
      </c>
      <c r="Q127" s="3">
        <v>463</v>
      </c>
      <c r="R127" s="3">
        <v>26571</v>
      </c>
    </row>
    <row r="128" spans="1:18">
      <c r="A128" s="9" t="s">
        <v>304</v>
      </c>
      <c r="B128" s="3">
        <v>2235</v>
      </c>
      <c r="C128" s="3">
        <v>436</v>
      </c>
      <c r="D128" s="3">
        <v>23</v>
      </c>
      <c r="E128" s="3">
        <v>433</v>
      </c>
      <c r="F128" s="3">
        <v>2</v>
      </c>
      <c r="G128" s="3">
        <v>894</v>
      </c>
      <c r="H128" s="3">
        <v>145</v>
      </c>
      <c r="I128" s="3">
        <v>42</v>
      </c>
      <c r="J128" s="3">
        <v>155</v>
      </c>
      <c r="K128" s="3">
        <v>1</v>
      </c>
      <c r="L128" s="3">
        <v>343</v>
      </c>
      <c r="M128" s="3">
        <v>14</v>
      </c>
      <c r="N128" s="3">
        <v>1</v>
      </c>
      <c r="O128" s="3">
        <v>8</v>
      </c>
      <c r="P128" s="3">
        <v>0</v>
      </c>
      <c r="Q128" s="3">
        <v>23</v>
      </c>
      <c r="R128" s="3">
        <v>1260</v>
      </c>
    </row>
    <row r="129" spans="1:18">
      <c r="A129" s="9" t="s">
        <v>305</v>
      </c>
      <c r="B129" s="3">
        <v>7702</v>
      </c>
      <c r="C129" s="3">
        <v>1268</v>
      </c>
      <c r="D129" s="3">
        <v>54</v>
      </c>
      <c r="E129" s="3">
        <v>710</v>
      </c>
      <c r="F129" s="3">
        <v>2</v>
      </c>
      <c r="G129" s="3">
        <v>2034</v>
      </c>
      <c r="H129" s="3">
        <v>1086</v>
      </c>
      <c r="I129" s="3">
        <v>99</v>
      </c>
      <c r="J129" s="3">
        <v>466</v>
      </c>
      <c r="K129" s="3">
        <v>2</v>
      </c>
      <c r="L129" s="3">
        <v>1653</v>
      </c>
      <c r="M129" s="3">
        <v>45</v>
      </c>
      <c r="N129" s="3">
        <v>5</v>
      </c>
      <c r="O129" s="3">
        <v>17</v>
      </c>
      <c r="P129" s="3">
        <v>0</v>
      </c>
      <c r="Q129" s="3">
        <v>67</v>
      </c>
      <c r="R129" s="3">
        <v>3754</v>
      </c>
    </row>
    <row r="130" spans="1:18">
      <c r="A130" s="9" t="s">
        <v>306</v>
      </c>
      <c r="B130" s="3">
        <v>4912</v>
      </c>
      <c r="C130" s="3">
        <v>1022</v>
      </c>
      <c r="D130" s="3">
        <v>44</v>
      </c>
      <c r="E130" s="3">
        <v>288</v>
      </c>
      <c r="F130" s="3">
        <v>3</v>
      </c>
      <c r="G130" s="3">
        <v>1357</v>
      </c>
      <c r="H130" s="3">
        <v>604</v>
      </c>
      <c r="I130" s="3">
        <v>32</v>
      </c>
      <c r="J130" s="3">
        <v>167</v>
      </c>
      <c r="K130" s="3">
        <v>2</v>
      </c>
      <c r="L130" s="3">
        <v>805</v>
      </c>
      <c r="M130" s="3">
        <v>38</v>
      </c>
      <c r="N130" s="3">
        <v>0</v>
      </c>
      <c r="O130" s="3">
        <v>9</v>
      </c>
      <c r="P130" s="3">
        <v>0</v>
      </c>
      <c r="Q130" s="3">
        <v>47</v>
      </c>
      <c r="R130" s="3">
        <v>2209</v>
      </c>
    </row>
    <row r="131" spans="1:18">
      <c r="A131" s="9" t="s">
        <v>307</v>
      </c>
      <c r="B131" s="3">
        <v>34206</v>
      </c>
      <c r="C131" s="3">
        <v>5812</v>
      </c>
      <c r="D131" s="3">
        <v>354</v>
      </c>
      <c r="E131" s="3">
        <v>3950</v>
      </c>
      <c r="F131" s="3">
        <v>6</v>
      </c>
      <c r="G131" s="3">
        <v>10122</v>
      </c>
      <c r="H131" s="3">
        <v>3263</v>
      </c>
      <c r="I131" s="3">
        <v>158</v>
      </c>
      <c r="J131" s="3">
        <v>2689</v>
      </c>
      <c r="K131" s="3">
        <v>8</v>
      </c>
      <c r="L131" s="3">
        <v>6118</v>
      </c>
      <c r="M131" s="3">
        <v>303</v>
      </c>
      <c r="N131" s="3">
        <v>16</v>
      </c>
      <c r="O131" s="3">
        <v>132</v>
      </c>
      <c r="P131" s="3">
        <v>0</v>
      </c>
      <c r="Q131" s="3">
        <v>451</v>
      </c>
      <c r="R131" s="3">
        <v>16691</v>
      </c>
    </row>
    <row r="132" spans="1:18">
      <c r="A132" s="9" t="s">
        <v>308</v>
      </c>
      <c r="B132" s="3">
        <v>12903</v>
      </c>
      <c r="C132" s="3">
        <v>1646</v>
      </c>
      <c r="D132" s="3">
        <v>259</v>
      </c>
      <c r="E132" s="3">
        <v>1926</v>
      </c>
      <c r="F132" s="3">
        <v>1</v>
      </c>
      <c r="G132" s="3">
        <v>3832</v>
      </c>
      <c r="H132" s="3">
        <v>487</v>
      </c>
      <c r="I132" s="3">
        <v>69</v>
      </c>
      <c r="J132" s="3">
        <v>594</v>
      </c>
      <c r="K132" s="3">
        <v>1</v>
      </c>
      <c r="L132" s="3">
        <v>1151</v>
      </c>
      <c r="M132" s="3">
        <v>86</v>
      </c>
      <c r="N132" s="3">
        <v>9</v>
      </c>
      <c r="O132" s="3">
        <v>58</v>
      </c>
      <c r="P132" s="3">
        <v>0</v>
      </c>
      <c r="Q132" s="3">
        <v>153</v>
      </c>
      <c r="R132" s="3">
        <v>5136</v>
      </c>
    </row>
    <row r="133" spans="1:18">
      <c r="A133" s="9" t="s">
        <v>309</v>
      </c>
      <c r="B133" s="3">
        <v>2837</v>
      </c>
      <c r="C133" s="3">
        <v>269</v>
      </c>
      <c r="D133" s="3">
        <v>24</v>
      </c>
      <c r="E133" s="3">
        <v>133</v>
      </c>
      <c r="F133" s="3">
        <v>5</v>
      </c>
      <c r="G133" s="3">
        <v>431</v>
      </c>
      <c r="H133" s="3">
        <v>527</v>
      </c>
      <c r="I133" s="3">
        <v>49</v>
      </c>
      <c r="J133" s="3">
        <v>177</v>
      </c>
      <c r="K133" s="3">
        <v>13</v>
      </c>
      <c r="L133" s="3">
        <v>766</v>
      </c>
      <c r="M133" s="3">
        <v>12</v>
      </c>
      <c r="N133" s="3">
        <v>2</v>
      </c>
      <c r="O133" s="3">
        <v>1</v>
      </c>
      <c r="P133" s="3">
        <v>0</v>
      </c>
      <c r="Q133" s="3">
        <v>15</v>
      </c>
      <c r="R133" s="3">
        <v>1212</v>
      </c>
    </row>
    <row r="134" spans="1:18">
      <c r="A134" s="9" t="s">
        <v>310</v>
      </c>
      <c r="B134" s="3">
        <v>17530</v>
      </c>
      <c r="C134" s="3">
        <v>2112</v>
      </c>
      <c r="D134" s="3">
        <v>166</v>
      </c>
      <c r="E134" s="3">
        <v>1293</v>
      </c>
      <c r="F134" s="3">
        <v>1</v>
      </c>
      <c r="G134" s="3">
        <v>3572</v>
      </c>
      <c r="H134" s="3">
        <v>2030</v>
      </c>
      <c r="I134" s="3">
        <v>352</v>
      </c>
      <c r="J134" s="3">
        <v>1958</v>
      </c>
      <c r="K134" s="3">
        <v>4</v>
      </c>
      <c r="L134" s="3">
        <v>4344</v>
      </c>
      <c r="M134" s="3">
        <v>49</v>
      </c>
      <c r="N134" s="3">
        <v>4</v>
      </c>
      <c r="O134" s="3">
        <v>29</v>
      </c>
      <c r="P134" s="3">
        <v>0</v>
      </c>
      <c r="Q134" s="3">
        <v>82</v>
      </c>
      <c r="R134" s="3">
        <v>7998</v>
      </c>
    </row>
    <row r="135" spans="1:18">
      <c r="A135" s="9" t="s">
        <v>311</v>
      </c>
      <c r="B135" s="3">
        <v>4190</v>
      </c>
      <c r="C135" s="3">
        <v>589</v>
      </c>
      <c r="D135" s="3">
        <v>55</v>
      </c>
      <c r="E135" s="3">
        <v>133</v>
      </c>
      <c r="F135" s="3">
        <v>1</v>
      </c>
      <c r="G135" s="3">
        <v>778</v>
      </c>
      <c r="H135" s="3">
        <v>976</v>
      </c>
      <c r="I135" s="3">
        <v>153</v>
      </c>
      <c r="J135" s="3">
        <v>206</v>
      </c>
      <c r="K135" s="3">
        <v>0</v>
      </c>
      <c r="L135" s="3">
        <v>1335</v>
      </c>
      <c r="M135" s="3">
        <v>23</v>
      </c>
      <c r="N135" s="3">
        <v>7</v>
      </c>
      <c r="O135" s="3">
        <v>3</v>
      </c>
      <c r="P135" s="3">
        <v>1</v>
      </c>
      <c r="Q135" s="3">
        <v>34</v>
      </c>
      <c r="R135" s="3">
        <v>2147</v>
      </c>
    </row>
    <row r="136" spans="1:18">
      <c r="A136" s="9" t="s">
        <v>312</v>
      </c>
      <c r="B136" s="3">
        <v>1200</v>
      </c>
      <c r="C136" s="3">
        <v>136</v>
      </c>
      <c r="D136" s="3">
        <v>6</v>
      </c>
      <c r="E136" s="3">
        <v>75</v>
      </c>
      <c r="F136" s="3">
        <v>0</v>
      </c>
      <c r="G136" s="3">
        <v>217</v>
      </c>
      <c r="H136" s="3">
        <v>170</v>
      </c>
      <c r="I136" s="3">
        <v>44</v>
      </c>
      <c r="J136" s="3">
        <v>118</v>
      </c>
      <c r="K136" s="3">
        <v>0</v>
      </c>
      <c r="L136" s="3">
        <v>332</v>
      </c>
      <c r="M136" s="3">
        <v>4</v>
      </c>
      <c r="N136" s="3">
        <v>0</v>
      </c>
      <c r="O136" s="3">
        <v>4</v>
      </c>
      <c r="P136" s="3">
        <v>0</v>
      </c>
      <c r="Q136" s="3">
        <v>8</v>
      </c>
      <c r="R136" s="3">
        <v>557</v>
      </c>
    </row>
    <row r="137" spans="1:18">
      <c r="A137" s="9" t="s">
        <v>313</v>
      </c>
      <c r="B137" s="3">
        <v>9102</v>
      </c>
      <c r="C137" s="3">
        <v>1897</v>
      </c>
      <c r="D137" s="3">
        <v>126</v>
      </c>
      <c r="E137" s="3">
        <v>907</v>
      </c>
      <c r="F137" s="3">
        <v>4</v>
      </c>
      <c r="G137" s="3">
        <v>2934</v>
      </c>
      <c r="H137" s="3">
        <v>754</v>
      </c>
      <c r="I137" s="3">
        <v>70</v>
      </c>
      <c r="J137" s="3">
        <v>379</v>
      </c>
      <c r="K137" s="3">
        <v>2</v>
      </c>
      <c r="L137" s="3">
        <v>1205</v>
      </c>
      <c r="M137" s="3">
        <v>55</v>
      </c>
      <c r="N137" s="3">
        <v>2</v>
      </c>
      <c r="O137" s="3">
        <v>24</v>
      </c>
      <c r="P137" s="3">
        <v>0</v>
      </c>
      <c r="Q137" s="3">
        <v>81</v>
      </c>
      <c r="R137" s="3">
        <v>4220</v>
      </c>
    </row>
    <row r="138" spans="1:18">
      <c r="A138" s="9" t="s">
        <v>314</v>
      </c>
      <c r="B138" s="3">
        <v>4280</v>
      </c>
      <c r="C138" s="3">
        <v>746</v>
      </c>
      <c r="D138" s="3">
        <v>42</v>
      </c>
      <c r="E138" s="3">
        <v>396</v>
      </c>
      <c r="F138" s="3">
        <v>0</v>
      </c>
      <c r="G138" s="3">
        <v>1184</v>
      </c>
      <c r="H138" s="3">
        <v>670</v>
      </c>
      <c r="I138" s="3">
        <v>83</v>
      </c>
      <c r="J138" s="3">
        <v>208</v>
      </c>
      <c r="K138" s="3">
        <v>0</v>
      </c>
      <c r="L138" s="3">
        <v>961</v>
      </c>
      <c r="M138" s="3">
        <v>25</v>
      </c>
      <c r="N138" s="3">
        <v>2</v>
      </c>
      <c r="O138" s="3">
        <v>16</v>
      </c>
      <c r="P138" s="3">
        <v>0</v>
      </c>
      <c r="Q138" s="3">
        <v>43</v>
      </c>
      <c r="R138" s="3">
        <v>2188</v>
      </c>
    </row>
    <row r="139" spans="1:18">
      <c r="A139" s="9" t="s">
        <v>315</v>
      </c>
      <c r="B139" s="3">
        <v>5333</v>
      </c>
      <c r="C139" s="3">
        <v>970</v>
      </c>
      <c r="D139" s="3">
        <v>69</v>
      </c>
      <c r="E139" s="3">
        <v>414</v>
      </c>
      <c r="F139" s="3">
        <v>0</v>
      </c>
      <c r="G139" s="3">
        <v>1453</v>
      </c>
      <c r="H139" s="3">
        <v>715</v>
      </c>
      <c r="I139" s="3">
        <v>158</v>
      </c>
      <c r="J139" s="3">
        <v>318</v>
      </c>
      <c r="K139" s="3">
        <v>0</v>
      </c>
      <c r="L139" s="3">
        <v>1191</v>
      </c>
      <c r="M139" s="3">
        <v>38</v>
      </c>
      <c r="N139" s="3">
        <v>0</v>
      </c>
      <c r="O139" s="3">
        <v>19</v>
      </c>
      <c r="P139" s="3">
        <v>0</v>
      </c>
      <c r="Q139" s="3">
        <v>57</v>
      </c>
      <c r="R139" s="3">
        <v>2701</v>
      </c>
    </row>
    <row r="140" spans="1:18">
      <c r="A140" s="9" t="s">
        <v>316</v>
      </c>
      <c r="B140" s="3">
        <v>5811</v>
      </c>
      <c r="C140" s="3">
        <v>913</v>
      </c>
      <c r="D140" s="3">
        <v>73</v>
      </c>
      <c r="E140" s="3">
        <v>441</v>
      </c>
      <c r="F140" s="3">
        <v>1</v>
      </c>
      <c r="G140" s="3">
        <v>1428</v>
      </c>
      <c r="H140" s="3">
        <v>947</v>
      </c>
      <c r="I140" s="3">
        <v>179</v>
      </c>
      <c r="J140" s="3">
        <v>646</v>
      </c>
      <c r="K140" s="3">
        <v>1</v>
      </c>
      <c r="L140" s="3">
        <v>1773</v>
      </c>
      <c r="M140" s="3">
        <v>27</v>
      </c>
      <c r="N140" s="3">
        <v>6</v>
      </c>
      <c r="O140" s="3">
        <v>14</v>
      </c>
      <c r="P140" s="3">
        <v>0</v>
      </c>
      <c r="Q140" s="3">
        <v>47</v>
      </c>
      <c r="R140" s="3">
        <v>3248</v>
      </c>
    </row>
    <row r="141" spans="1:18">
      <c r="A141" s="9" t="s">
        <v>317</v>
      </c>
      <c r="B141" s="3">
        <v>24397</v>
      </c>
      <c r="C141" s="3">
        <v>4207</v>
      </c>
      <c r="D141" s="3">
        <v>163</v>
      </c>
      <c r="E141" s="3">
        <v>2017</v>
      </c>
      <c r="F141" s="3">
        <v>2</v>
      </c>
      <c r="G141" s="3">
        <v>6389</v>
      </c>
      <c r="H141" s="3">
        <v>2666</v>
      </c>
      <c r="I141" s="3">
        <v>124</v>
      </c>
      <c r="J141" s="3">
        <v>1552</v>
      </c>
      <c r="K141" s="3">
        <v>0</v>
      </c>
      <c r="L141" s="3">
        <v>4342</v>
      </c>
      <c r="M141" s="3">
        <v>133</v>
      </c>
      <c r="N141" s="3">
        <v>6</v>
      </c>
      <c r="O141" s="3">
        <v>57</v>
      </c>
      <c r="P141" s="3">
        <v>0</v>
      </c>
      <c r="Q141" s="3">
        <v>196</v>
      </c>
      <c r="R141" s="3">
        <v>10927</v>
      </c>
    </row>
    <row r="142" spans="1:18">
      <c r="A142" s="9" t="s">
        <v>318</v>
      </c>
      <c r="B142" s="3">
        <v>19509</v>
      </c>
      <c r="C142" s="3">
        <v>3199</v>
      </c>
      <c r="D142" s="3">
        <v>170</v>
      </c>
      <c r="E142" s="3">
        <v>2182</v>
      </c>
      <c r="F142" s="3">
        <v>42</v>
      </c>
      <c r="G142" s="3">
        <v>5593</v>
      </c>
      <c r="H142" s="3">
        <v>1679</v>
      </c>
      <c r="I142" s="3">
        <v>79</v>
      </c>
      <c r="J142" s="3">
        <v>885</v>
      </c>
      <c r="K142" s="3">
        <v>48</v>
      </c>
      <c r="L142" s="3">
        <v>2691</v>
      </c>
      <c r="M142" s="3">
        <v>134</v>
      </c>
      <c r="N142" s="3">
        <v>5</v>
      </c>
      <c r="O142" s="3">
        <v>59</v>
      </c>
      <c r="P142" s="3">
        <v>2</v>
      </c>
      <c r="Q142" s="3">
        <v>200</v>
      </c>
      <c r="R142" s="3">
        <v>8484</v>
      </c>
    </row>
    <row r="143" spans="1:18">
      <c r="A143" s="9" t="s">
        <v>319</v>
      </c>
      <c r="B143" s="3">
        <v>14370</v>
      </c>
      <c r="C143" s="3">
        <v>2283</v>
      </c>
      <c r="D143" s="3">
        <v>185</v>
      </c>
      <c r="E143" s="3">
        <v>1369</v>
      </c>
      <c r="F143" s="3">
        <v>3</v>
      </c>
      <c r="G143" s="3">
        <v>3840</v>
      </c>
      <c r="H143" s="3">
        <v>991</v>
      </c>
      <c r="I143" s="3">
        <v>188</v>
      </c>
      <c r="J143" s="3">
        <v>402</v>
      </c>
      <c r="K143" s="3">
        <v>3</v>
      </c>
      <c r="L143" s="3">
        <v>1584</v>
      </c>
      <c r="M143" s="3">
        <v>69</v>
      </c>
      <c r="N143" s="3">
        <v>8</v>
      </c>
      <c r="O143" s="3">
        <v>34</v>
      </c>
      <c r="P143" s="3">
        <v>0</v>
      </c>
      <c r="Q143" s="3">
        <v>111</v>
      </c>
      <c r="R143" s="3">
        <v>5535</v>
      </c>
    </row>
    <row r="144" spans="1:18">
      <c r="A144" s="9" t="s">
        <v>320</v>
      </c>
      <c r="B144" s="3">
        <v>8085</v>
      </c>
      <c r="C144" s="3">
        <v>1254</v>
      </c>
      <c r="D144" s="3">
        <v>144</v>
      </c>
      <c r="E144" s="3">
        <v>1702</v>
      </c>
      <c r="F144" s="3">
        <v>52</v>
      </c>
      <c r="G144" s="3">
        <v>3152</v>
      </c>
      <c r="H144" s="3">
        <v>417</v>
      </c>
      <c r="I144" s="3">
        <v>43</v>
      </c>
      <c r="J144" s="3">
        <v>557</v>
      </c>
      <c r="K144" s="3">
        <v>14</v>
      </c>
      <c r="L144" s="3">
        <v>1031</v>
      </c>
      <c r="M144" s="3">
        <v>46</v>
      </c>
      <c r="N144" s="3">
        <v>3</v>
      </c>
      <c r="O144" s="3">
        <v>30</v>
      </c>
      <c r="P144" s="3">
        <v>2</v>
      </c>
      <c r="Q144" s="3">
        <v>81</v>
      </c>
      <c r="R144" s="3">
        <v>4264</v>
      </c>
    </row>
    <row r="145" spans="1:18">
      <c r="A145" s="9" t="s">
        <v>321</v>
      </c>
      <c r="B145" s="3">
        <v>3719</v>
      </c>
      <c r="C145" s="3">
        <v>689</v>
      </c>
      <c r="D145" s="3">
        <v>25</v>
      </c>
      <c r="E145" s="3">
        <v>192</v>
      </c>
      <c r="F145" s="3">
        <v>1</v>
      </c>
      <c r="G145" s="3">
        <v>907</v>
      </c>
      <c r="H145" s="3">
        <v>327</v>
      </c>
      <c r="I145" s="3">
        <v>24</v>
      </c>
      <c r="J145" s="3">
        <v>219</v>
      </c>
      <c r="K145" s="3">
        <v>2</v>
      </c>
      <c r="L145" s="3">
        <v>572</v>
      </c>
      <c r="M145" s="3">
        <v>21</v>
      </c>
      <c r="N145" s="3">
        <v>1</v>
      </c>
      <c r="O145" s="3">
        <v>5</v>
      </c>
      <c r="P145" s="3">
        <v>0</v>
      </c>
      <c r="Q145" s="3">
        <v>27</v>
      </c>
      <c r="R145" s="3">
        <v>1506</v>
      </c>
    </row>
    <row r="146" spans="1:18">
      <c r="A146" s="9" t="s">
        <v>322</v>
      </c>
      <c r="B146" s="3">
        <v>34506</v>
      </c>
      <c r="C146" s="3">
        <v>5983</v>
      </c>
      <c r="D146" s="3">
        <v>477</v>
      </c>
      <c r="E146" s="3">
        <v>2788</v>
      </c>
      <c r="F146" s="3">
        <v>13</v>
      </c>
      <c r="G146" s="3">
        <v>9261</v>
      </c>
      <c r="H146" s="3">
        <v>3768</v>
      </c>
      <c r="I146" s="3">
        <v>359</v>
      </c>
      <c r="J146" s="3">
        <v>1909</v>
      </c>
      <c r="K146" s="3">
        <v>26</v>
      </c>
      <c r="L146" s="3">
        <v>6062</v>
      </c>
      <c r="M146" s="3">
        <v>212</v>
      </c>
      <c r="N146" s="3">
        <v>11</v>
      </c>
      <c r="O146" s="3">
        <v>109</v>
      </c>
      <c r="P146" s="3">
        <v>2</v>
      </c>
      <c r="Q146" s="3">
        <v>334</v>
      </c>
      <c r="R146" s="3">
        <v>15657</v>
      </c>
    </row>
    <row r="147" spans="1:18">
      <c r="A147" s="9" t="s">
        <v>323</v>
      </c>
      <c r="B147" s="3">
        <v>4687</v>
      </c>
      <c r="C147" s="3">
        <v>698</v>
      </c>
      <c r="D147" s="3">
        <v>15</v>
      </c>
      <c r="E147" s="3">
        <v>551</v>
      </c>
      <c r="F147" s="3">
        <v>7</v>
      </c>
      <c r="G147" s="3">
        <v>1271</v>
      </c>
      <c r="H147" s="3">
        <v>452</v>
      </c>
      <c r="I147" s="3">
        <v>26</v>
      </c>
      <c r="J147" s="3">
        <v>442</v>
      </c>
      <c r="K147" s="3">
        <v>4</v>
      </c>
      <c r="L147" s="3">
        <v>924</v>
      </c>
      <c r="M147" s="3">
        <v>38</v>
      </c>
      <c r="N147" s="3">
        <v>0</v>
      </c>
      <c r="O147" s="3">
        <v>28</v>
      </c>
      <c r="P147" s="3">
        <v>0</v>
      </c>
      <c r="Q147" s="3">
        <v>66</v>
      </c>
      <c r="R147" s="3">
        <v>2261</v>
      </c>
    </row>
    <row r="148" spans="1:18">
      <c r="A148" s="9" t="s">
        <v>324</v>
      </c>
      <c r="B148" s="3">
        <v>5386</v>
      </c>
      <c r="C148" s="3">
        <v>862</v>
      </c>
      <c r="D148" s="3">
        <v>51</v>
      </c>
      <c r="E148" s="3">
        <v>337</v>
      </c>
      <c r="F148" s="3">
        <v>0</v>
      </c>
      <c r="G148" s="3">
        <v>1250</v>
      </c>
      <c r="H148" s="3">
        <v>876</v>
      </c>
      <c r="I148" s="3">
        <v>220</v>
      </c>
      <c r="J148" s="3">
        <v>483</v>
      </c>
      <c r="K148" s="3">
        <v>1</v>
      </c>
      <c r="L148" s="3">
        <v>1580</v>
      </c>
      <c r="M148" s="3">
        <v>38</v>
      </c>
      <c r="N148" s="3">
        <v>4</v>
      </c>
      <c r="O148" s="3">
        <v>11</v>
      </c>
      <c r="P148" s="3">
        <v>0</v>
      </c>
      <c r="Q148" s="3">
        <v>53</v>
      </c>
      <c r="R148" s="3">
        <v>2883</v>
      </c>
    </row>
    <row r="149" spans="1:18">
      <c r="A149" s="9" t="s">
        <v>325</v>
      </c>
      <c r="B149" s="3">
        <v>13583</v>
      </c>
      <c r="C149" s="3">
        <v>3111</v>
      </c>
      <c r="D149" s="3">
        <v>225</v>
      </c>
      <c r="E149" s="3">
        <v>2577</v>
      </c>
      <c r="F149" s="3">
        <v>2</v>
      </c>
      <c r="G149" s="3">
        <v>5915</v>
      </c>
      <c r="H149" s="3">
        <v>736</v>
      </c>
      <c r="I149" s="3">
        <v>57</v>
      </c>
      <c r="J149" s="3">
        <v>829</v>
      </c>
      <c r="K149" s="3">
        <v>0</v>
      </c>
      <c r="L149" s="3">
        <v>1622</v>
      </c>
      <c r="M149" s="3">
        <v>119</v>
      </c>
      <c r="N149" s="3">
        <v>6</v>
      </c>
      <c r="O149" s="3">
        <v>81</v>
      </c>
      <c r="P149" s="3">
        <v>0</v>
      </c>
      <c r="Q149" s="3">
        <v>206</v>
      </c>
      <c r="R149" s="3">
        <v>7743</v>
      </c>
    </row>
    <row r="150" spans="1:18">
      <c r="A150" s="9" t="s">
        <v>326</v>
      </c>
      <c r="B150" s="3">
        <v>13879</v>
      </c>
      <c r="C150" s="3">
        <v>2766</v>
      </c>
      <c r="D150" s="3">
        <v>167</v>
      </c>
      <c r="E150" s="3">
        <v>1497</v>
      </c>
      <c r="F150" s="3">
        <v>1</v>
      </c>
      <c r="G150" s="3">
        <v>4431</v>
      </c>
      <c r="H150" s="3">
        <v>1547</v>
      </c>
      <c r="I150" s="3">
        <v>55</v>
      </c>
      <c r="J150" s="3">
        <v>851</v>
      </c>
      <c r="K150" s="3">
        <v>0</v>
      </c>
      <c r="L150" s="3">
        <v>2453</v>
      </c>
      <c r="M150" s="3">
        <v>127</v>
      </c>
      <c r="N150" s="3">
        <v>8</v>
      </c>
      <c r="O150" s="3">
        <v>52</v>
      </c>
      <c r="P150" s="3">
        <v>0</v>
      </c>
      <c r="Q150" s="3">
        <v>187</v>
      </c>
      <c r="R150" s="3">
        <v>7071</v>
      </c>
    </row>
    <row r="151" spans="1:18">
      <c r="A151" s="9" t="s">
        <v>327</v>
      </c>
      <c r="B151" s="3">
        <v>30526</v>
      </c>
      <c r="C151" s="3">
        <v>5604</v>
      </c>
      <c r="D151" s="3">
        <v>459</v>
      </c>
      <c r="E151" s="3">
        <v>2601</v>
      </c>
      <c r="F151" s="3">
        <v>0</v>
      </c>
      <c r="G151" s="3">
        <v>8664</v>
      </c>
      <c r="H151" s="3">
        <v>2170</v>
      </c>
      <c r="I151" s="3">
        <v>138</v>
      </c>
      <c r="J151" s="3">
        <v>949</v>
      </c>
      <c r="K151" s="3">
        <v>0</v>
      </c>
      <c r="L151" s="3">
        <v>3257</v>
      </c>
      <c r="M151" s="3">
        <v>302</v>
      </c>
      <c r="N151" s="3">
        <v>20</v>
      </c>
      <c r="O151" s="3">
        <v>96</v>
      </c>
      <c r="P151" s="3">
        <v>0</v>
      </c>
      <c r="Q151" s="3">
        <v>418</v>
      </c>
      <c r="R151" s="3">
        <v>12339</v>
      </c>
    </row>
    <row r="152" spans="1:18">
      <c r="A152" s="9" t="s">
        <v>328</v>
      </c>
      <c r="B152" s="3">
        <v>48279</v>
      </c>
      <c r="C152" s="3">
        <v>14598</v>
      </c>
      <c r="D152" s="3">
        <v>777</v>
      </c>
      <c r="E152" s="3">
        <v>4458</v>
      </c>
      <c r="F152" s="3">
        <v>12</v>
      </c>
      <c r="G152" s="3">
        <v>19845</v>
      </c>
      <c r="H152" s="3">
        <v>3561</v>
      </c>
      <c r="I152" s="3">
        <v>272</v>
      </c>
      <c r="J152" s="3">
        <v>1527</v>
      </c>
      <c r="K152" s="3">
        <v>4</v>
      </c>
      <c r="L152" s="3">
        <v>5364</v>
      </c>
      <c r="M152" s="3">
        <v>500</v>
      </c>
      <c r="N152" s="3">
        <v>19</v>
      </c>
      <c r="O152" s="3">
        <v>111</v>
      </c>
      <c r="P152" s="3">
        <v>0</v>
      </c>
      <c r="Q152" s="3">
        <v>630</v>
      </c>
      <c r="R152" s="3">
        <v>25839</v>
      </c>
    </row>
    <row r="153" spans="1:18">
      <c r="A153" s="9" t="s">
        <v>329</v>
      </c>
      <c r="B153" s="3">
        <v>16449</v>
      </c>
      <c r="C153" s="3">
        <v>3022</v>
      </c>
      <c r="D153" s="3">
        <v>236</v>
      </c>
      <c r="E153" s="3">
        <v>1168</v>
      </c>
      <c r="F153" s="3">
        <v>1</v>
      </c>
      <c r="G153" s="3">
        <v>4427</v>
      </c>
      <c r="H153" s="3">
        <v>1149</v>
      </c>
      <c r="I153" s="3">
        <v>82</v>
      </c>
      <c r="J153" s="3">
        <v>848</v>
      </c>
      <c r="K153" s="3">
        <v>0</v>
      </c>
      <c r="L153" s="3">
        <v>2079</v>
      </c>
      <c r="M153" s="3">
        <v>97</v>
      </c>
      <c r="N153" s="3">
        <v>6</v>
      </c>
      <c r="O153" s="3">
        <v>46</v>
      </c>
      <c r="P153" s="3">
        <v>0</v>
      </c>
      <c r="Q153" s="3">
        <v>149</v>
      </c>
      <c r="R153" s="3">
        <v>6655</v>
      </c>
    </row>
    <row r="154" spans="1:18">
      <c r="A154" s="9" t="s">
        <v>330</v>
      </c>
      <c r="B154" s="3">
        <v>3152</v>
      </c>
      <c r="C154" s="3">
        <v>362</v>
      </c>
      <c r="D154" s="3">
        <v>40</v>
      </c>
      <c r="E154" s="3">
        <v>268</v>
      </c>
      <c r="F154" s="3">
        <v>0</v>
      </c>
      <c r="G154" s="3">
        <v>670</v>
      </c>
      <c r="H154" s="3">
        <v>503</v>
      </c>
      <c r="I154" s="3">
        <v>20</v>
      </c>
      <c r="J154" s="3">
        <v>267</v>
      </c>
      <c r="K154" s="3">
        <v>1</v>
      </c>
      <c r="L154" s="3">
        <v>791</v>
      </c>
      <c r="M154" s="3">
        <v>17</v>
      </c>
      <c r="N154" s="3">
        <v>0</v>
      </c>
      <c r="O154" s="3">
        <v>7</v>
      </c>
      <c r="P154" s="3">
        <v>0</v>
      </c>
      <c r="Q154" s="3">
        <v>24</v>
      </c>
      <c r="R154" s="3">
        <v>1485</v>
      </c>
    </row>
    <row r="155" spans="1:18">
      <c r="A155" s="9" t="s">
        <v>331</v>
      </c>
      <c r="B155" s="3">
        <v>10967</v>
      </c>
      <c r="C155" s="3">
        <v>1618</v>
      </c>
      <c r="D155" s="3">
        <v>141</v>
      </c>
      <c r="E155" s="3">
        <v>1115</v>
      </c>
      <c r="F155" s="3">
        <v>7</v>
      </c>
      <c r="G155" s="3">
        <v>2881</v>
      </c>
      <c r="H155" s="3">
        <v>1700</v>
      </c>
      <c r="I155" s="3">
        <v>211</v>
      </c>
      <c r="J155" s="3">
        <v>1190</v>
      </c>
      <c r="K155" s="3">
        <v>1</v>
      </c>
      <c r="L155" s="3">
        <v>3102</v>
      </c>
      <c r="M155" s="3">
        <v>44</v>
      </c>
      <c r="N155" s="3">
        <v>3</v>
      </c>
      <c r="O155" s="3">
        <v>19</v>
      </c>
      <c r="P155" s="3">
        <v>0</v>
      </c>
      <c r="Q155" s="3">
        <v>66</v>
      </c>
      <c r="R155" s="3">
        <v>6049</v>
      </c>
    </row>
    <row r="156" spans="1:18">
      <c r="A156" s="9" t="s">
        <v>332</v>
      </c>
      <c r="B156" s="3">
        <v>13648</v>
      </c>
      <c r="C156" s="3">
        <v>2639</v>
      </c>
      <c r="D156" s="3">
        <v>183</v>
      </c>
      <c r="E156" s="3">
        <v>1410</v>
      </c>
      <c r="F156" s="3">
        <v>0</v>
      </c>
      <c r="G156" s="3">
        <v>4232</v>
      </c>
      <c r="H156" s="3">
        <v>991</v>
      </c>
      <c r="I156" s="3">
        <v>65</v>
      </c>
      <c r="J156" s="3">
        <v>671</v>
      </c>
      <c r="K156" s="3">
        <v>0</v>
      </c>
      <c r="L156" s="3">
        <v>1727</v>
      </c>
      <c r="M156" s="3">
        <v>110</v>
      </c>
      <c r="N156" s="3">
        <v>10</v>
      </c>
      <c r="O156" s="3">
        <v>54</v>
      </c>
      <c r="P156" s="3">
        <v>0</v>
      </c>
      <c r="Q156" s="3">
        <v>174</v>
      </c>
      <c r="R156" s="3">
        <v>6133</v>
      </c>
    </row>
    <row r="157" spans="1:18">
      <c r="A157" s="9" t="s">
        <v>333</v>
      </c>
      <c r="B157" s="3">
        <v>1440</v>
      </c>
      <c r="C157" s="3">
        <v>190</v>
      </c>
      <c r="D157" s="3">
        <v>43</v>
      </c>
      <c r="E157" s="3">
        <v>177</v>
      </c>
      <c r="F157" s="3">
        <v>0</v>
      </c>
      <c r="G157" s="3">
        <v>410</v>
      </c>
      <c r="H157" s="3">
        <v>228</v>
      </c>
      <c r="I157" s="3">
        <v>36</v>
      </c>
      <c r="J157" s="3">
        <v>93</v>
      </c>
      <c r="K157" s="3">
        <v>0</v>
      </c>
      <c r="L157" s="3">
        <v>357</v>
      </c>
      <c r="M157" s="3">
        <v>8</v>
      </c>
      <c r="N157" s="3">
        <v>1</v>
      </c>
      <c r="O157" s="3">
        <v>1</v>
      </c>
      <c r="P157" s="3">
        <v>0</v>
      </c>
      <c r="Q157" s="3">
        <v>10</v>
      </c>
      <c r="R157" s="3">
        <v>777</v>
      </c>
    </row>
    <row r="158" spans="1:18">
      <c r="A158" s="9" t="s">
        <v>334</v>
      </c>
      <c r="B158" s="3">
        <v>2863</v>
      </c>
      <c r="C158" s="3">
        <v>588</v>
      </c>
      <c r="D158" s="3">
        <v>39</v>
      </c>
      <c r="E158" s="3">
        <v>246</v>
      </c>
      <c r="F158" s="3">
        <v>3</v>
      </c>
      <c r="G158" s="3">
        <v>876</v>
      </c>
      <c r="H158" s="3">
        <v>345</v>
      </c>
      <c r="I158" s="3">
        <v>45</v>
      </c>
      <c r="J158" s="3">
        <v>199</v>
      </c>
      <c r="K158" s="3">
        <v>5</v>
      </c>
      <c r="L158" s="3">
        <v>594</v>
      </c>
      <c r="M158" s="3">
        <v>26</v>
      </c>
      <c r="N158" s="3">
        <v>3</v>
      </c>
      <c r="O158" s="3">
        <v>2</v>
      </c>
      <c r="P158" s="3">
        <v>0</v>
      </c>
      <c r="Q158" s="3">
        <v>31</v>
      </c>
      <c r="R158" s="3">
        <v>1501</v>
      </c>
    </row>
    <row r="159" spans="1:18">
      <c r="A159" s="9" t="s">
        <v>171</v>
      </c>
      <c r="B159" s="3">
        <v>13818</v>
      </c>
      <c r="C159" s="3">
        <v>3952</v>
      </c>
      <c r="D159" s="3">
        <v>340</v>
      </c>
      <c r="E159" s="3">
        <v>1690</v>
      </c>
      <c r="F159" s="3">
        <v>3</v>
      </c>
      <c r="G159" s="3">
        <v>5985</v>
      </c>
      <c r="H159" s="3">
        <v>812</v>
      </c>
      <c r="I159" s="3">
        <v>86</v>
      </c>
      <c r="J159" s="3">
        <v>519</v>
      </c>
      <c r="K159" s="3">
        <v>0</v>
      </c>
      <c r="L159" s="3">
        <v>1417</v>
      </c>
      <c r="M159" s="3">
        <v>184</v>
      </c>
      <c r="N159" s="3">
        <v>21</v>
      </c>
      <c r="O159" s="3">
        <v>58</v>
      </c>
      <c r="P159" s="3">
        <v>0</v>
      </c>
      <c r="Q159" s="3">
        <v>263</v>
      </c>
      <c r="R159" s="3">
        <v>7665</v>
      </c>
    </row>
    <row r="160" spans="1:18">
      <c r="A160" s="9" t="s">
        <v>335</v>
      </c>
      <c r="B160" s="3">
        <v>37642</v>
      </c>
      <c r="C160" s="3">
        <v>7995</v>
      </c>
      <c r="D160" s="3">
        <v>339</v>
      </c>
      <c r="E160" s="3">
        <v>2206</v>
      </c>
      <c r="F160" s="3">
        <v>24</v>
      </c>
      <c r="G160" s="3">
        <v>10564</v>
      </c>
      <c r="H160" s="3">
        <v>3247</v>
      </c>
      <c r="I160" s="3">
        <v>120</v>
      </c>
      <c r="J160" s="3">
        <v>1134</v>
      </c>
      <c r="K160" s="3">
        <v>10</v>
      </c>
      <c r="L160" s="3">
        <v>4511</v>
      </c>
      <c r="M160" s="3">
        <v>525</v>
      </c>
      <c r="N160" s="3">
        <v>19</v>
      </c>
      <c r="O160" s="3">
        <v>171</v>
      </c>
      <c r="P160" s="3">
        <v>4</v>
      </c>
      <c r="Q160" s="3">
        <v>719</v>
      </c>
      <c r="R160" s="3">
        <v>15794</v>
      </c>
    </row>
    <row r="161" spans="1:18">
      <c r="A161" s="9" t="s">
        <v>336</v>
      </c>
      <c r="B161" s="3">
        <v>3899</v>
      </c>
      <c r="C161" s="3">
        <v>802</v>
      </c>
      <c r="D161" s="3">
        <v>106</v>
      </c>
      <c r="E161" s="3">
        <v>308</v>
      </c>
      <c r="F161" s="3">
        <v>2</v>
      </c>
      <c r="G161" s="3">
        <v>1218</v>
      </c>
      <c r="H161" s="3">
        <v>445</v>
      </c>
      <c r="I161" s="3">
        <v>36</v>
      </c>
      <c r="J161" s="3">
        <v>128</v>
      </c>
      <c r="K161" s="3">
        <v>1</v>
      </c>
      <c r="L161" s="3">
        <v>610</v>
      </c>
      <c r="M161" s="3">
        <v>33</v>
      </c>
      <c r="N161" s="3">
        <v>1</v>
      </c>
      <c r="O161" s="3">
        <v>8</v>
      </c>
      <c r="P161" s="3">
        <v>0</v>
      </c>
      <c r="Q161" s="3">
        <v>42</v>
      </c>
      <c r="R161" s="3">
        <v>1870</v>
      </c>
    </row>
    <row r="162" spans="1:18">
      <c r="A162" s="9" t="s">
        <v>337</v>
      </c>
      <c r="B162" s="3">
        <v>5874</v>
      </c>
      <c r="C162" s="3">
        <v>1131</v>
      </c>
      <c r="D162" s="3">
        <v>49</v>
      </c>
      <c r="E162" s="3">
        <v>508</v>
      </c>
      <c r="F162" s="3">
        <v>3</v>
      </c>
      <c r="G162" s="3">
        <v>1691</v>
      </c>
      <c r="H162" s="3">
        <v>872</v>
      </c>
      <c r="I162" s="3">
        <v>53</v>
      </c>
      <c r="J162" s="3">
        <v>412</v>
      </c>
      <c r="K162" s="3">
        <v>0</v>
      </c>
      <c r="L162" s="3">
        <v>1337</v>
      </c>
      <c r="M162" s="3">
        <v>41</v>
      </c>
      <c r="N162" s="3">
        <v>2</v>
      </c>
      <c r="O162" s="3">
        <v>15</v>
      </c>
      <c r="P162" s="3">
        <v>0</v>
      </c>
      <c r="Q162" s="3">
        <v>58</v>
      </c>
      <c r="R162" s="3">
        <v>3086</v>
      </c>
    </row>
    <row r="163" spans="1:18">
      <c r="A163" s="9" t="s">
        <v>338</v>
      </c>
      <c r="B163" s="3">
        <v>5376</v>
      </c>
      <c r="C163" s="3">
        <v>1175</v>
      </c>
      <c r="D163" s="3">
        <v>63</v>
      </c>
      <c r="E163" s="3">
        <v>305</v>
      </c>
      <c r="F163" s="3">
        <v>1</v>
      </c>
      <c r="G163" s="3">
        <v>1544</v>
      </c>
      <c r="H163" s="3">
        <v>1018</v>
      </c>
      <c r="I163" s="3">
        <v>87</v>
      </c>
      <c r="J163" s="3">
        <v>447</v>
      </c>
      <c r="K163" s="3">
        <v>0</v>
      </c>
      <c r="L163" s="3">
        <v>1552</v>
      </c>
      <c r="M163" s="3">
        <v>34</v>
      </c>
      <c r="N163" s="3">
        <v>0</v>
      </c>
      <c r="O163" s="3">
        <v>11</v>
      </c>
      <c r="P163" s="3">
        <v>0</v>
      </c>
      <c r="Q163" s="3">
        <v>45</v>
      </c>
      <c r="R163" s="3">
        <v>3141</v>
      </c>
    </row>
    <row r="164" spans="1:18">
      <c r="A164" s="9" t="s">
        <v>339</v>
      </c>
      <c r="B164" s="3">
        <v>10826</v>
      </c>
      <c r="C164" s="3">
        <v>2797</v>
      </c>
      <c r="D164" s="3">
        <v>84</v>
      </c>
      <c r="E164" s="3">
        <v>744</v>
      </c>
      <c r="F164" s="3">
        <v>4</v>
      </c>
      <c r="G164" s="3">
        <v>3629</v>
      </c>
      <c r="H164" s="3">
        <v>941</v>
      </c>
      <c r="I164" s="3">
        <v>49</v>
      </c>
      <c r="J164" s="3">
        <v>404</v>
      </c>
      <c r="K164" s="3">
        <v>4</v>
      </c>
      <c r="L164" s="3">
        <v>1398</v>
      </c>
      <c r="M164" s="3">
        <v>118</v>
      </c>
      <c r="N164" s="3">
        <v>5</v>
      </c>
      <c r="O164" s="3">
        <v>20</v>
      </c>
      <c r="P164" s="3">
        <v>2</v>
      </c>
      <c r="Q164" s="3">
        <v>145</v>
      </c>
      <c r="R164" s="3">
        <v>5172</v>
      </c>
    </row>
    <row r="165" spans="1:18">
      <c r="A165" s="9" t="s">
        <v>502</v>
      </c>
      <c r="B165" s="3">
        <v>5191182</v>
      </c>
      <c r="C165" s="3">
        <v>870584</v>
      </c>
      <c r="D165" s="3">
        <v>59518</v>
      </c>
      <c r="E165" s="3">
        <v>412843</v>
      </c>
      <c r="F165" s="3">
        <v>2292</v>
      </c>
      <c r="G165" s="3">
        <v>1345237</v>
      </c>
      <c r="H165" s="3">
        <v>688977</v>
      </c>
      <c r="I165" s="3">
        <v>44931</v>
      </c>
      <c r="J165" s="3">
        <v>406492</v>
      </c>
      <c r="K165" s="3">
        <v>4394</v>
      </c>
      <c r="L165" s="3">
        <v>1144794</v>
      </c>
      <c r="M165" s="3">
        <v>44078</v>
      </c>
      <c r="N165" s="3">
        <v>2358</v>
      </c>
      <c r="O165" s="3">
        <v>13544</v>
      </c>
      <c r="P165" s="3">
        <v>205</v>
      </c>
      <c r="Q165" s="3">
        <v>60185</v>
      </c>
      <c r="R165" s="3">
        <v>2550216</v>
      </c>
    </row>
  </sheetData>
  <mergeCells count="4">
    <mergeCell ref="A3:R3"/>
    <mergeCell ref="C4:G4"/>
    <mergeCell ref="H4:L4"/>
    <mergeCell ref="M4:Q4"/>
  </mergeCell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workbookViewId="0">
      <selection activeCell="A6" sqref="A6:O7"/>
    </sheetView>
  </sheetViews>
  <sheetFormatPr defaultColWidth="11" defaultRowHeight="15.75"/>
  <sheetData>
    <row r="1" spans="1:15">
      <c r="A1" s="13" t="s">
        <v>708</v>
      </c>
      <c r="B1" s="13"/>
      <c r="C1" s="13"/>
      <c r="D1" s="14"/>
      <c r="E1" s="14"/>
      <c r="F1" s="14"/>
      <c r="G1" s="14"/>
      <c r="H1" s="14"/>
    </row>
    <row r="2" spans="1:15">
      <c r="A2" s="15" t="s">
        <v>709</v>
      </c>
    </row>
    <row r="4" spans="1:15">
      <c r="A4" s="22" t="s">
        <v>2065</v>
      </c>
      <c r="B4" s="22"/>
      <c r="C4" s="22"/>
      <c r="D4" s="22"/>
      <c r="E4" s="22"/>
      <c r="F4" s="22"/>
      <c r="G4" s="22"/>
      <c r="H4" s="22"/>
      <c r="I4" s="22"/>
      <c r="J4" s="22"/>
      <c r="K4" s="22"/>
      <c r="L4" s="22"/>
      <c r="M4" s="22"/>
      <c r="N4" s="22"/>
      <c r="O4" s="22"/>
    </row>
    <row r="5" spans="1:15">
      <c r="A5" s="22" t="s">
        <v>2062</v>
      </c>
      <c r="B5" s="22"/>
      <c r="C5" s="22"/>
      <c r="D5" s="22"/>
      <c r="E5" s="22"/>
      <c r="F5" s="22"/>
      <c r="G5" s="22"/>
      <c r="H5" s="22"/>
      <c r="I5" s="22"/>
      <c r="J5" s="22"/>
      <c r="K5" s="22"/>
      <c r="L5" s="22"/>
      <c r="M5" s="22"/>
      <c r="N5" s="22"/>
      <c r="O5" s="22"/>
    </row>
    <row r="6" spans="1:15">
      <c r="A6" s="80" t="s">
        <v>2063</v>
      </c>
      <c r="B6" s="80"/>
      <c r="C6" s="80"/>
      <c r="D6" s="80"/>
      <c r="E6" s="80"/>
      <c r="F6" s="80"/>
      <c r="G6" s="80"/>
      <c r="H6" s="80"/>
      <c r="I6" s="80"/>
      <c r="J6" s="80"/>
      <c r="K6" s="80"/>
      <c r="L6" s="80"/>
      <c r="M6" s="80"/>
      <c r="N6" s="80"/>
      <c r="O6" s="80"/>
    </row>
    <row r="7" spans="1:15">
      <c r="A7" s="80"/>
      <c r="B7" s="80"/>
      <c r="C7" s="80"/>
      <c r="D7" s="80"/>
      <c r="E7" s="80"/>
      <c r="F7" s="80"/>
      <c r="G7" s="80"/>
      <c r="H7" s="80"/>
      <c r="I7" s="80"/>
      <c r="J7" s="80"/>
      <c r="K7" s="80"/>
      <c r="L7" s="80"/>
      <c r="M7" s="80"/>
      <c r="N7" s="80"/>
      <c r="O7" s="80"/>
    </row>
  </sheetData>
  <mergeCells count="1">
    <mergeCell ref="A6:O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
  <sheetViews>
    <sheetView workbookViewId="0">
      <selection sqref="A1:XFD8"/>
    </sheetView>
  </sheetViews>
  <sheetFormatPr defaultColWidth="11" defaultRowHeight="15.75"/>
  <cols>
    <col min="14" max="14" width="11" style="27"/>
    <col min="22" max="27" width="11" style="27"/>
  </cols>
  <sheetData>
    <row r="1" spans="1:27">
      <c r="A1" s="16" t="s">
        <v>0</v>
      </c>
    </row>
    <row r="2" spans="1:27">
      <c r="A2" s="78" t="s">
        <v>2064</v>
      </c>
      <c r="E2" s="12"/>
    </row>
    <row r="4" spans="1:27">
      <c r="B4" s="41" t="s">
        <v>2042</v>
      </c>
      <c r="C4" s="41"/>
      <c r="D4" s="41"/>
      <c r="E4" s="41"/>
      <c r="F4" s="41"/>
      <c r="G4" s="41"/>
      <c r="H4" s="41"/>
      <c r="I4" s="41"/>
      <c r="J4" s="41"/>
      <c r="K4" s="41"/>
      <c r="L4" s="41"/>
      <c r="M4" s="41"/>
      <c r="N4" s="41"/>
      <c r="O4" s="41"/>
      <c r="P4" s="41"/>
      <c r="Q4" s="41"/>
      <c r="R4" s="41"/>
      <c r="S4" s="41"/>
      <c r="T4" s="41"/>
      <c r="U4" s="41"/>
      <c r="V4" s="41" t="s">
        <v>176</v>
      </c>
      <c r="W4" s="41"/>
      <c r="X4" s="41"/>
      <c r="Y4" s="41"/>
      <c r="Z4" s="41"/>
      <c r="AA4" s="41"/>
    </row>
    <row r="5" spans="1:27">
      <c r="B5" s="40" t="s">
        <v>164</v>
      </c>
      <c r="C5" s="40"/>
      <c r="D5" s="40"/>
      <c r="E5" s="40"/>
      <c r="F5" s="40" t="s">
        <v>172</v>
      </c>
      <c r="G5" s="40"/>
      <c r="H5" s="40"/>
      <c r="I5" s="40"/>
      <c r="J5" s="40"/>
      <c r="K5" s="40"/>
      <c r="L5" s="40"/>
      <c r="M5" s="40"/>
      <c r="N5" s="40" t="s">
        <v>175</v>
      </c>
      <c r="O5" s="40"/>
      <c r="P5" s="40"/>
      <c r="Q5" s="40"/>
      <c r="R5" s="40"/>
      <c r="S5" s="40"/>
      <c r="T5" s="40"/>
      <c r="U5" s="40"/>
      <c r="V5" s="41" t="s">
        <v>706</v>
      </c>
      <c r="W5" s="41"/>
      <c r="X5" s="41"/>
      <c r="Y5" s="41"/>
      <c r="Z5" s="41"/>
      <c r="AA5" s="41"/>
    </row>
    <row r="6" spans="1:27">
      <c r="B6" s="40" t="s">
        <v>161</v>
      </c>
      <c r="C6" s="40" t="s">
        <v>177</v>
      </c>
      <c r="D6" s="40"/>
      <c r="E6" s="40"/>
      <c r="F6" s="40" t="s">
        <v>161</v>
      </c>
      <c r="G6" s="40" t="s">
        <v>705</v>
      </c>
      <c r="H6" s="40"/>
      <c r="I6" s="40"/>
      <c r="J6" s="40"/>
      <c r="K6" s="40"/>
      <c r="L6" s="40"/>
      <c r="M6" s="40"/>
      <c r="N6" s="40" t="s">
        <v>707</v>
      </c>
      <c r="O6" s="40"/>
      <c r="P6" s="40"/>
      <c r="Q6" s="40"/>
      <c r="R6" s="40"/>
      <c r="S6" s="40"/>
      <c r="T6" s="40"/>
      <c r="U6" s="40"/>
      <c r="V6" s="41" t="s">
        <v>161</v>
      </c>
      <c r="W6" s="41" t="s">
        <v>177</v>
      </c>
      <c r="X6" s="41"/>
      <c r="Y6" s="41"/>
      <c r="Z6" s="27" t="s">
        <v>174</v>
      </c>
    </row>
    <row r="7" spans="1:27">
      <c r="B7" s="40"/>
      <c r="C7" s="40" t="s">
        <v>710</v>
      </c>
      <c r="D7" s="40" t="s">
        <v>162</v>
      </c>
      <c r="E7" s="40" t="s">
        <v>163</v>
      </c>
      <c r="F7" s="40"/>
      <c r="G7" s="40" t="s">
        <v>170</v>
      </c>
      <c r="H7" s="40"/>
      <c r="I7" s="40" t="s">
        <v>171</v>
      </c>
      <c r="J7" s="40"/>
      <c r="K7" s="40" t="s">
        <v>167</v>
      </c>
      <c r="L7" s="40" t="s">
        <v>168</v>
      </c>
      <c r="M7" s="40" t="s">
        <v>169</v>
      </c>
      <c r="N7" s="41" t="s">
        <v>161</v>
      </c>
      <c r="O7" s="40" t="s">
        <v>170</v>
      </c>
      <c r="P7" s="40"/>
      <c r="Q7" s="40" t="s">
        <v>171</v>
      </c>
      <c r="R7" s="40"/>
      <c r="S7" s="40" t="s">
        <v>167</v>
      </c>
      <c r="T7" s="40" t="s">
        <v>168</v>
      </c>
      <c r="U7" s="40" t="s">
        <v>169</v>
      </c>
      <c r="V7" s="41"/>
      <c r="W7" s="41" t="s">
        <v>710</v>
      </c>
      <c r="X7" s="41" t="s">
        <v>162</v>
      </c>
      <c r="Y7" s="41" t="s">
        <v>163</v>
      </c>
      <c r="Z7" s="41" t="s">
        <v>173</v>
      </c>
      <c r="AA7" s="41" t="s">
        <v>704</v>
      </c>
    </row>
    <row r="8" spans="1:27">
      <c r="B8" s="40"/>
      <c r="C8" s="40"/>
      <c r="D8" s="40"/>
      <c r="E8" s="40"/>
      <c r="F8" s="40"/>
      <c r="G8" t="s">
        <v>165</v>
      </c>
      <c r="H8" t="s">
        <v>166</v>
      </c>
      <c r="I8" t="s">
        <v>165</v>
      </c>
      <c r="J8" t="s">
        <v>166</v>
      </c>
      <c r="K8" s="40"/>
      <c r="L8" s="40"/>
      <c r="M8" s="40"/>
      <c r="N8" s="41"/>
      <c r="O8" t="s">
        <v>165</v>
      </c>
      <c r="P8" t="s">
        <v>166</v>
      </c>
      <c r="Q8" t="s">
        <v>165</v>
      </c>
      <c r="R8" t="s">
        <v>166</v>
      </c>
      <c r="S8" s="40"/>
      <c r="T8" s="40"/>
      <c r="U8" s="40"/>
      <c r="V8" s="41"/>
      <c r="W8" s="41"/>
      <c r="X8" s="41"/>
      <c r="Y8" s="41"/>
      <c r="Z8" s="41"/>
      <c r="AA8" s="41"/>
    </row>
    <row r="9" spans="1:27">
      <c r="A9" t="s">
        <v>1</v>
      </c>
      <c r="B9">
        <f>'2016_pres_election'!R6</f>
        <v>7005</v>
      </c>
      <c r="C9" s="27">
        <f>'2016_pres_election'!L6/'2016_pres_election'!R6*100</f>
        <v>20.471092077087793</v>
      </c>
      <c r="D9" s="27">
        <f>'2016_pres_election'!G6/'2016_pres_election'!R6*100</f>
        <v>78.429693076374022</v>
      </c>
      <c r="E9" s="27">
        <f>'2016_pres_election'!Q6/'2016_pres_election'!R6*100</f>
        <v>1.099214846538187</v>
      </c>
      <c r="F9" s="77">
        <f>'2016 voter turnout'!AQ6</f>
        <v>6944</v>
      </c>
      <c r="G9" s="39">
        <f>'2016 voter turnout'!G6/'2016 voter turnout'!AQ6*100</f>
        <v>9.6486175115207384</v>
      </c>
      <c r="H9" s="39">
        <f>'2016 voter turnout'!D6/'2016 voter turnout'!AQ6*100</f>
        <v>5.5011520737327189</v>
      </c>
      <c r="I9" s="27">
        <f>'2016 voter turnout'!M6/'2016 voter turnout'!AQ6*100</f>
        <v>43.591589861751153</v>
      </c>
      <c r="J9" s="27">
        <f>'2016 voter turnout'!J6/'2016 voter turnout'!AQ6*100</f>
        <v>38.148041474654377</v>
      </c>
      <c r="K9" s="27">
        <f>('2016 voter turnout'!P6+'2016 voter turnout'!S6)/'2016 voter turnout'!AQ6*100</f>
        <v>0.25921658986175117</v>
      </c>
      <c r="L9" s="27">
        <f>('2016 voter turnout'!V6+'2016 voter turnout'!Y6)/'2016 voter turnout'!AQ6*100</f>
        <v>0.8640552995391706</v>
      </c>
      <c r="M9" s="27">
        <f>('2016 voter turnout'!AB6+'2016 voter turnout'!AE6+'2016 voter turnout'!AH6+'2016 voter turnout'!AK6+'2016 voter turnout'!AN6)/'2016 voter turnout'!AQ6*100</f>
        <v>1.9873271889400923</v>
      </c>
      <c r="N9" s="38" t="str">
        <f>'11-1-16 registered voters'!Q12</f>
        <v>9258</v>
      </c>
      <c r="O9" s="39">
        <f>'11-1-16 registered voters'!H12/$N9*100</f>
        <v>10.952689565780945</v>
      </c>
      <c r="P9" s="39">
        <f>'11-1-16 registered voters'!G12/$N9*100</f>
        <v>7.6798444588464037</v>
      </c>
      <c r="Q9" s="39">
        <f>'11-1-16 registered voters'!L12/$N9*100</f>
        <v>40.94836897818103</v>
      </c>
      <c r="R9" s="39">
        <f>'11-1-16 registered voters'!K12/$N9*100</f>
        <v>35.914884424281702</v>
      </c>
      <c r="S9" s="27">
        <f>('11-1-16 registered voters'!E12+'11-1-16 registered voters'!F12)/N9*100</f>
        <v>0.36724994599265498</v>
      </c>
      <c r="T9" s="27">
        <f>('11-1-16 registered voters'!I12+'11-1-16 registered voters'!J12)/N9*100</f>
        <v>1.2853748109742924</v>
      </c>
      <c r="U9" s="27">
        <f>('11-1-16 registered voters'!C12+'11-1-16 registered voters'!D12+'11-1-16 registered voters'!M12+'11-1-16 registered voters'!N12+'11-1-16 registered voters'!O12+'11-1-16 registered voters'!P12)/N9*100</f>
        <v>2.8515878159429682</v>
      </c>
      <c r="V9" s="27">
        <f>'2014_gov_election'!R6</f>
        <v>4408</v>
      </c>
      <c r="W9" s="27">
        <f>'2014_gov_election'!L6/V9*100</f>
        <v>25.499092558983666</v>
      </c>
      <c r="X9" s="27">
        <f>'2014_gov_election'!G6/V9*100</f>
        <v>72.41379310344827</v>
      </c>
      <c r="Y9" s="27">
        <f>'2014_gov_election'!Q6/V9*100</f>
        <v>2.0871143375680581</v>
      </c>
      <c r="Z9" s="27">
        <f>V9/'2014_gov_election'!B6*100</f>
        <v>41.265680584160272</v>
      </c>
      <c r="AA9" s="27">
        <f>_xlfn.RANK.EQ(Z9,Z$9:Z$167)</f>
        <v>141</v>
      </c>
    </row>
    <row r="10" spans="1:27">
      <c r="A10" t="s">
        <v>2</v>
      </c>
      <c r="B10" s="18">
        <f>'2016_pres_election'!R7</f>
        <v>2610</v>
      </c>
      <c r="C10" s="27">
        <f>'2016_pres_election'!L7/'2016_pres_election'!R7*100</f>
        <v>26.70498084291188</v>
      </c>
      <c r="D10" s="27">
        <f>'2016_pres_election'!G7/'2016_pres_election'!R7*100</f>
        <v>71.954022988505756</v>
      </c>
      <c r="E10" s="27">
        <f>'2016_pres_election'!Q7/'2016_pres_election'!R7*100</f>
        <v>1.3409961685823755</v>
      </c>
      <c r="F10" s="77">
        <f>'2016 voter turnout'!AQ7</f>
        <v>2567</v>
      </c>
      <c r="G10" s="39">
        <f>'2016 voter turnout'!G7/'2016 voter turnout'!AQ7*100</f>
        <v>11.842617841838722</v>
      </c>
      <c r="H10" s="39">
        <f>'2016 voter turnout'!D7/'2016 voter turnout'!AQ7*100</f>
        <v>7.7522399688352159</v>
      </c>
      <c r="I10" s="27">
        <f>'2016 voter turnout'!M7/'2016 voter turnout'!AQ7*100</f>
        <v>40.825866770549283</v>
      </c>
      <c r="J10" s="27">
        <f>'2016 voter turnout'!J7/'2016 voter turnout'!AQ7*100</f>
        <v>34.943513829372804</v>
      </c>
      <c r="K10" s="27">
        <f>('2016 voter turnout'!P7+'2016 voter turnout'!S7)/'2016 voter turnout'!AQ7*100</f>
        <v>3.8955979742890535E-2</v>
      </c>
      <c r="L10" s="27">
        <f>('2016 voter turnout'!V7+'2016 voter turnout'!Y7)/'2016 voter turnout'!AQ7*100</f>
        <v>3.3502142578885863</v>
      </c>
      <c r="M10" s="27">
        <f>('2016 voter turnout'!AB7+'2016 voter turnout'!AE7+'2016 voter turnout'!AH7+'2016 voter turnout'!AK7+'2016 voter turnout'!AN7)/'2016 voter turnout'!AQ7*100</f>
        <v>1.2465913517724971</v>
      </c>
      <c r="N10" s="38" t="str">
        <f>'11-1-16 registered voters'!Q13</f>
        <v>3705</v>
      </c>
      <c r="O10" s="39">
        <f>'11-1-16 registered voters'!H13/$N10*100</f>
        <v>12.523616734143051</v>
      </c>
      <c r="P10" s="39">
        <f>'11-1-16 registered voters'!G13/$N10*100</f>
        <v>9.1497975708502022</v>
      </c>
      <c r="Q10" s="39">
        <f>'11-1-16 registered voters'!L13/$N10*100</f>
        <v>38.19163292847503</v>
      </c>
      <c r="R10" s="39">
        <f>'11-1-16 registered voters'!K13/$N10*100</f>
        <v>33.441295546558706</v>
      </c>
      <c r="S10" s="27">
        <f>('11-1-16 registered voters'!E13+'11-1-16 registered voters'!F13)/N10*100</f>
        <v>5.3981106612685556E-2</v>
      </c>
      <c r="T10" s="27">
        <f>('11-1-16 registered voters'!I13+'11-1-16 registered voters'!J13)/N10*100</f>
        <v>4.2914979757085021</v>
      </c>
      <c r="U10" s="27">
        <f>('11-1-16 registered voters'!C13+'11-1-16 registered voters'!D13+'11-1-16 registered voters'!M13+'11-1-16 registered voters'!N13+'11-1-16 registered voters'!O13+'11-1-16 registered voters'!P13)/N10*100</f>
        <v>2.3481781376518218</v>
      </c>
      <c r="V10" s="27">
        <f>'2014_gov_election'!R7</f>
        <v>1628</v>
      </c>
      <c r="W10" s="27">
        <f>'2014_gov_election'!L7/V10*100</f>
        <v>34.705159705159701</v>
      </c>
      <c r="X10" s="27">
        <f>'2014_gov_election'!G7/V10*100</f>
        <v>61.91646191646192</v>
      </c>
      <c r="Y10" s="27">
        <f>'2014_gov_election'!Q7/V10*100</f>
        <v>3.3783783783783785</v>
      </c>
      <c r="Z10" s="27">
        <f>V10/'2014_gov_election'!B7*100</f>
        <v>42.943814297019259</v>
      </c>
      <c r="AA10" s="27">
        <f t="shared" ref="AA10:AA73" si="0">_xlfn.RANK.EQ(Z10,Z$9:Z$167)</f>
        <v>134</v>
      </c>
    </row>
    <row r="11" spans="1:27">
      <c r="A11" t="s">
        <v>3</v>
      </c>
      <c r="B11" s="18">
        <f>'2016_pres_election'!R8</f>
        <v>4019</v>
      </c>
      <c r="C11" s="27">
        <f>'2016_pres_election'!L8/'2016_pres_election'!R8*100</f>
        <v>15.128141328688729</v>
      </c>
      <c r="D11" s="27">
        <f>'2016_pres_election'!G8/'2016_pres_election'!R8*100</f>
        <v>83.702413535705404</v>
      </c>
      <c r="E11" s="27">
        <f>'2016_pres_election'!Q8/'2016_pres_election'!R8*100</f>
        <v>1.1694451356058722</v>
      </c>
      <c r="F11" s="77">
        <f>'2016 voter turnout'!AQ8</f>
        <v>3975</v>
      </c>
      <c r="G11" s="39">
        <f>'2016 voter turnout'!G8/'2016 voter turnout'!AQ8*100</f>
        <v>6.465408805031446</v>
      </c>
      <c r="H11" s="39">
        <f>'2016 voter turnout'!D8/'2016 voter turnout'!AQ8*100</f>
        <v>2.591194968553459</v>
      </c>
      <c r="I11" s="27">
        <f>'2016 voter turnout'!M8/'2016 voter turnout'!AQ8*100</f>
        <v>46.591194968553459</v>
      </c>
      <c r="J11" s="27">
        <f>'2016 voter turnout'!J8/'2016 voter turnout'!AQ8*100</f>
        <v>39.572327044025158</v>
      </c>
      <c r="K11" s="27">
        <f>('2016 voter turnout'!P8+'2016 voter turnout'!S8)/'2016 voter turnout'!AQ8*100</f>
        <v>0.27672955974842767</v>
      </c>
      <c r="L11" s="27">
        <f>('2016 voter turnout'!V8+'2016 voter turnout'!Y8)/'2016 voter turnout'!AQ8*100</f>
        <v>0.65408805031446537</v>
      </c>
      <c r="M11" s="27">
        <f>('2016 voter turnout'!AB8+'2016 voter turnout'!AE8+'2016 voter turnout'!AH8+'2016 voter turnout'!AK8+'2016 voter turnout'!AN8)/'2016 voter turnout'!AQ8*100</f>
        <v>3.8490566037735845</v>
      </c>
      <c r="N11" s="38" t="str">
        <f>'11-1-16 registered voters'!Q14</f>
        <v>5397</v>
      </c>
      <c r="O11" s="39">
        <f>'11-1-16 registered voters'!H14/$N11*100</f>
        <v>8.4491384102279046</v>
      </c>
      <c r="P11" s="39">
        <f>'11-1-16 registered voters'!G14/$N11*100</f>
        <v>4.706318324995368</v>
      </c>
      <c r="Q11" s="39">
        <f>'11-1-16 registered voters'!L14/$N11*100</f>
        <v>43.4130072262368</v>
      </c>
      <c r="R11" s="39">
        <f>'11-1-16 registered voters'!K14/$N11*100</f>
        <v>37.409672040022237</v>
      </c>
      <c r="S11" s="27">
        <f>('11-1-16 registered voters'!E14+'11-1-16 registered voters'!F14)/N11*100</f>
        <v>0.27793218454697055</v>
      </c>
      <c r="T11" s="27">
        <f>('11-1-16 registered voters'!I14+'11-1-16 registered voters'!J14)/N11*100</f>
        <v>0.94496942745969981</v>
      </c>
      <c r="U11" s="27">
        <f>('11-1-16 registered voters'!C14+'11-1-16 registered voters'!D14+'11-1-16 registered voters'!M14+'11-1-16 registered voters'!N14+'11-1-16 registered voters'!O14+'11-1-16 registered voters'!P14)/N11*100</f>
        <v>4.7989623865110254</v>
      </c>
      <c r="V11" s="27">
        <f>'2014_gov_election'!R8</f>
        <v>2194</v>
      </c>
      <c r="W11" s="27">
        <f>'2014_gov_election'!L8/V11*100</f>
        <v>20.054694621695536</v>
      </c>
      <c r="X11" s="27">
        <f>'2014_gov_election'!G8/V11*100</f>
        <v>76.481312670920701</v>
      </c>
      <c r="Y11" s="27">
        <f>'2014_gov_election'!Q8/V11*100</f>
        <v>3.4639927073837744</v>
      </c>
      <c r="Z11" s="27">
        <f>V11/'2014_gov_election'!B8*100</f>
        <v>43.436943179568402</v>
      </c>
      <c r="AA11" s="27">
        <f t="shared" si="0"/>
        <v>127</v>
      </c>
    </row>
    <row r="12" spans="1:27">
      <c r="A12" t="s">
        <v>4</v>
      </c>
      <c r="B12" s="18">
        <f>'2016_pres_election'!R9</f>
        <v>1440</v>
      </c>
      <c r="C12" s="27">
        <f>'2016_pres_election'!L9/'2016_pres_election'!R9*100</f>
        <v>45.138888888888893</v>
      </c>
      <c r="D12" s="27">
        <f>'2016_pres_election'!G9/'2016_pres_election'!R9*100</f>
        <v>53.819444444444443</v>
      </c>
      <c r="E12" s="27">
        <f>'2016_pres_election'!Q9/'2016_pres_election'!R9*100</f>
        <v>1.0416666666666665</v>
      </c>
      <c r="F12" s="77">
        <f>'2016 voter turnout'!AQ9</f>
        <v>1444</v>
      </c>
      <c r="G12" s="39">
        <f>'2016 voter turnout'!G9/'2016 voter turnout'!AQ9*100</f>
        <v>24.930747922437675</v>
      </c>
      <c r="H12" s="39">
        <f>'2016 voter turnout'!D9/'2016 voter turnout'!AQ9*100</f>
        <v>15.581717451523547</v>
      </c>
      <c r="I12" s="27">
        <f>'2016 voter turnout'!M9/'2016 voter turnout'!AQ9*100</f>
        <v>29.016620498614959</v>
      </c>
      <c r="J12" s="27">
        <f>'2016 voter turnout'!J9/'2016 voter turnout'!AQ9*100</f>
        <v>28.393351800554019</v>
      </c>
      <c r="K12" s="27">
        <f>('2016 voter turnout'!P9+'2016 voter turnout'!S9)/'2016 voter turnout'!AQ9*100</f>
        <v>0.2770083102493075</v>
      </c>
      <c r="L12" s="27">
        <f>('2016 voter turnout'!V9+'2016 voter turnout'!Y9)/'2016 voter turnout'!AQ9*100</f>
        <v>0.2770083102493075</v>
      </c>
      <c r="M12" s="27">
        <f>('2016 voter turnout'!AB9+'2016 voter turnout'!AE9+'2016 voter turnout'!AH9+'2016 voter turnout'!AK9+'2016 voter turnout'!AN9)/'2016 voter turnout'!AQ9*100</f>
        <v>1.5235457063711912</v>
      </c>
      <c r="N12" s="38" t="str">
        <f>'11-1-16 registered voters'!Q15</f>
        <v>1977</v>
      </c>
      <c r="O12" s="39">
        <f>'11-1-16 registered voters'!H15/$N12*100</f>
        <v>25.240263024785026</v>
      </c>
      <c r="P12" s="39">
        <f>'11-1-16 registered voters'!G15/$N12*100</f>
        <v>18.462316641375821</v>
      </c>
      <c r="Q12" s="39">
        <f>'11-1-16 registered voters'!L15/$N12*100</f>
        <v>28.123419322205361</v>
      </c>
      <c r="R12" s="39">
        <f>'11-1-16 registered voters'!K15/$N12*100</f>
        <v>25.442589782498736</v>
      </c>
      <c r="S12" s="27">
        <f>('11-1-16 registered voters'!E15+'11-1-16 registered voters'!F15)/N12*100</f>
        <v>0.30349013657056145</v>
      </c>
      <c r="T12" s="27">
        <f>('11-1-16 registered voters'!I15+'11-1-16 registered voters'!J15)/N12*100</f>
        <v>0.60698027314112291</v>
      </c>
      <c r="U12" s="27">
        <f>('11-1-16 registered voters'!C15+'11-1-16 registered voters'!D15+'11-1-16 registered voters'!M15+'11-1-16 registered voters'!N15+'11-1-16 registered voters'!O15+'11-1-16 registered voters'!P15)/N12*100</f>
        <v>1.8209408194233687</v>
      </c>
      <c r="V12" s="27">
        <f>'2014_gov_election'!R9</f>
        <v>989</v>
      </c>
      <c r="W12" s="27">
        <f>'2014_gov_election'!L9/V12*100</f>
        <v>48.634984833164815</v>
      </c>
      <c r="X12" s="27">
        <f>'2014_gov_election'!G9/V12*100</f>
        <v>49.646107178968656</v>
      </c>
      <c r="Y12" s="27">
        <f>'2014_gov_election'!Q9/V12*100</f>
        <v>1.7189079878665317</v>
      </c>
      <c r="Z12" s="27">
        <f>V12/'2014_gov_election'!B9*100</f>
        <v>47.847121432027087</v>
      </c>
      <c r="AA12" s="27">
        <f t="shared" si="0"/>
        <v>84</v>
      </c>
    </row>
    <row r="13" spans="1:27">
      <c r="A13" t="s">
        <v>5</v>
      </c>
      <c r="B13" s="18">
        <f>'2016_pres_election'!R10</f>
        <v>16086</v>
      </c>
      <c r="C13" s="27">
        <f>'2016_pres_election'!L10/'2016_pres_election'!R10*100</f>
        <v>49.546189232873303</v>
      </c>
      <c r="D13" s="27">
        <f>'2016_pres_election'!G10/'2016_pres_election'!R10*100</f>
        <v>47.849061295536494</v>
      </c>
      <c r="E13" s="27">
        <f>'2016_pres_election'!Q10/'2016_pres_election'!R10*100</f>
        <v>2.6047494715902024</v>
      </c>
      <c r="F13" s="77">
        <f>'2016 voter turnout'!AQ10</f>
        <v>15990</v>
      </c>
      <c r="G13" s="39">
        <f>'2016 voter turnout'!G10/'2016 voter turnout'!AQ10*100</f>
        <v>24.94684177611007</v>
      </c>
      <c r="H13" s="39">
        <f>'2016 voter turnout'!D10/'2016 voter turnout'!AQ10*100</f>
        <v>13.520950594121325</v>
      </c>
      <c r="I13" s="27">
        <f>'2016 voter turnout'!M10/'2016 voter turnout'!AQ10*100</f>
        <v>31.113195747342086</v>
      </c>
      <c r="J13" s="27">
        <f>'2016 voter turnout'!J10/'2016 voter turnout'!AQ10*100</f>
        <v>26.816760475297063</v>
      </c>
      <c r="K13" s="27">
        <f>('2016 voter turnout'!P10+'2016 voter turnout'!S10)/'2016 voter turnout'!AQ10*100</f>
        <v>0.53158223889931211</v>
      </c>
      <c r="L13" s="27">
        <f>('2016 voter turnout'!V10+'2016 voter turnout'!Y10)/'2016 voter turnout'!AQ10*100</f>
        <v>0.64415259537210756</v>
      </c>
      <c r="M13" s="27">
        <f>('2016 voter turnout'!AB10+'2016 voter turnout'!AE10+'2016 voter turnout'!AH10+'2016 voter turnout'!AK10+'2016 voter turnout'!AN10)/'2016 voter turnout'!AQ10*100</f>
        <v>2.4265165728580365</v>
      </c>
      <c r="N13" s="38" t="str">
        <f>'11-1-16 registered voters'!Q16</f>
        <v>21074</v>
      </c>
      <c r="O13" s="39">
        <f>'11-1-16 registered voters'!H16/$N13*100</f>
        <v>25.168454019170543</v>
      </c>
      <c r="P13" s="39">
        <f>'11-1-16 registered voters'!G16/$N13*100</f>
        <v>16.076682167599888</v>
      </c>
      <c r="Q13" s="39">
        <f>'11-1-16 registered voters'!L16/$N13*100</f>
        <v>29.002562399164848</v>
      </c>
      <c r="R13" s="39">
        <f>'11-1-16 registered voters'!K16/$N13*100</f>
        <v>25.201670304640789</v>
      </c>
      <c r="S13" s="27">
        <f>('11-1-16 registered voters'!E16+'11-1-16 registered voters'!F16)/N13*100</f>
        <v>0.66907089304356082</v>
      </c>
      <c r="T13" s="27">
        <f>('11-1-16 registered voters'!I16+'11-1-16 registered voters'!J16)/N13*100</f>
        <v>0.63585460757331314</v>
      </c>
      <c r="U13" s="27">
        <f>('11-1-16 registered voters'!C16+'11-1-16 registered voters'!D16+'11-1-16 registered voters'!M16+'11-1-16 registered voters'!N16+'11-1-16 registered voters'!O16+'11-1-16 registered voters'!P16)/N13*100</f>
        <v>3.2457056088070613</v>
      </c>
      <c r="V13" s="27">
        <f>'2014_gov_election'!R10</f>
        <v>10503</v>
      </c>
      <c r="W13" s="27">
        <f>'2014_gov_election'!L10/V13*100</f>
        <v>50.633152432638298</v>
      </c>
      <c r="X13" s="27">
        <f>'2014_gov_election'!G10/V13*100</f>
        <v>47.367418832714463</v>
      </c>
      <c r="Y13" s="27">
        <f>'2014_gov_election'!Q10/V13*100</f>
        <v>1.9994287346472437</v>
      </c>
      <c r="Z13" s="27">
        <f>V13/'2014_gov_election'!B10*100</f>
        <v>50.921167458547465</v>
      </c>
      <c r="AA13" s="27">
        <f t="shared" si="0"/>
        <v>51</v>
      </c>
    </row>
    <row r="14" spans="1:27">
      <c r="A14" t="s">
        <v>6</v>
      </c>
      <c r="B14" s="18">
        <f>'2016_pres_election'!R11</f>
        <v>6950</v>
      </c>
      <c r="C14" s="27">
        <f>'2016_pres_election'!L11/'2016_pres_election'!R11*100</f>
        <v>9.841726618705037</v>
      </c>
      <c r="D14" s="27">
        <f>'2016_pres_election'!G11/'2016_pres_election'!R11*100</f>
        <v>88.258992805755398</v>
      </c>
      <c r="E14" s="27">
        <f>'2016_pres_election'!Q11/'2016_pres_election'!R11*100</f>
        <v>1.8992805755395685</v>
      </c>
      <c r="F14" s="77">
        <f>'2016 voter turnout'!AQ11</f>
        <v>6903</v>
      </c>
      <c r="G14" s="39">
        <f>'2016 voter turnout'!G11/'2016 voter turnout'!AQ11*100</f>
        <v>0.57945820657685065</v>
      </c>
      <c r="H14" s="39">
        <f>'2016 voter turnout'!D11/'2016 voter turnout'!AQ11*100</f>
        <v>0.69534984789222076</v>
      </c>
      <c r="I14" s="27">
        <f>'2016 voter turnout'!M11/'2016 voter turnout'!AQ11*100</f>
        <v>48.529624800811241</v>
      </c>
      <c r="J14" s="27">
        <f>'2016 voter turnout'!J11/'2016 voter turnout'!AQ11*100</f>
        <v>45.038389106185718</v>
      </c>
      <c r="K14" s="27">
        <f>('2016 voter turnout'!P11+'2016 voter turnout'!S11)/'2016 voter turnout'!AQ11*100</f>
        <v>0.37664783427495291</v>
      </c>
      <c r="L14" s="27">
        <f>('2016 voter turnout'!V11+'2016 voter turnout'!Y11)/'2016 voter turnout'!AQ11*100</f>
        <v>1.0285383166739099</v>
      </c>
      <c r="M14" s="27">
        <f>('2016 voter turnout'!AB11+'2016 voter turnout'!AE11+'2016 voter turnout'!AH11+'2016 voter turnout'!AK11+'2016 voter turnout'!AN11)/'2016 voter turnout'!AQ11*100</f>
        <v>3.7519918875851079</v>
      </c>
      <c r="N14" s="38" t="str">
        <f>'11-1-16 registered voters'!Q17</f>
        <v>8584</v>
      </c>
      <c r="O14" s="39">
        <f>'11-1-16 registered voters'!H17/$N14*100</f>
        <v>0.72227399813606707</v>
      </c>
      <c r="P14" s="39">
        <f>'11-1-16 registered voters'!G17/$N14*100</f>
        <v>0.95526561043802416</v>
      </c>
      <c r="Q14" s="39">
        <f>'11-1-16 registered voters'!L17/$N14*100</f>
        <v>47.367194780987887</v>
      </c>
      <c r="R14" s="39">
        <f>'11-1-16 registered voters'!K17/$N14*100</f>
        <v>44.07036346691519</v>
      </c>
      <c r="S14" s="27">
        <f>('11-1-16 registered voters'!E17+'11-1-16 registered voters'!F17)/N14*100</f>
        <v>0.67567567567567566</v>
      </c>
      <c r="T14" s="27">
        <f>('11-1-16 registered voters'!I17+'11-1-16 registered voters'!J17)/N14*100</f>
        <v>1.3280521901211557</v>
      </c>
      <c r="U14" s="27">
        <f>('11-1-16 registered voters'!C17+'11-1-16 registered voters'!D17+'11-1-16 registered voters'!M17+'11-1-16 registered voters'!N17+'11-1-16 registered voters'!O17+'11-1-16 registered voters'!P17)/N14*100</f>
        <v>4.8811742777260019</v>
      </c>
      <c r="V14" s="27">
        <f>'2014_gov_election'!R11</f>
        <v>4334</v>
      </c>
      <c r="W14" s="27">
        <f>'2014_gov_election'!L11/V14*100</f>
        <v>14.420858329487771</v>
      </c>
      <c r="X14" s="27">
        <f>'2014_gov_election'!G11/V14*100</f>
        <v>82.671896631287495</v>
      </c>
      <c r="Y14" s="27">
        <f>'2014_gov_election'!Q11/V14*100</f>
        <v>2.9072450392247347</v>
      </c>
      <c r="Z14" s="27">
        <f>V14/'2014_gov_election'!B11*100</f>
        <v>52.495155038759691</v>
      </c>
      <c r="AA14" s="27">
        <f t="shared" si="0"/>
        <v>37</v>
      </c>
    </row>
    <row r="15" spans="1:27">
      <c r="A15" t="s">
        <v>7</v>
      </c>
      <c r="B15" s="18">
        <f>'2016_pres_election'!R12</f>
        <v>28831</v>
      </c>
      <c r="C15" s="27">
        <f>'2016_pres_election'!L12/'2016_pres_election'!R12*100</f>
        <v>22.822656168707294</v>
      </c>
      <c r="D15" s="27">
        <f>'2016_pres_election'!G12/'2016_pres_election'!R12*100</f>
        <v>73.212861156394155</v>
      </c>
      <c r="E15" s="27">
        <f>'2016_pres_election'!Q12/'2016_pres_election'!R12*100</f>
        <v>3.9644826748985467</v>
      </c>
      <c r="F15" s="77">
        <f>'2016 voter turnout'!AQ12</f>
        <v>28699</v>
      </c>
      <c r="G15" s="39">
        <f>'2016 voter turnout'!G12/'2016 voter turnout'!AQ12*100</f>
        <v>6.3695599149796154</v>
      </c>
      <c r="H15" s="39">
        <f>'2016 voter turnout'!D12/'2016 voter turnout'!AQ12*100</f>
        <v>3.6342729711836648</v>
      </c>
      <c r="I15" s="27">
        <f>'2016 voter turnout'!M12/'2016 voter turnout'!AQ12*100</f>
        <v>42.677445207150079</v>
      </c>
      <c r="J15" s="27">
        <f>'2016 voter turnout'!J12/'2016 voter turnout'!AQ12*100</f>
        <v>36.576187323600124</v>
      </c>
      <c r="K15" s="27">
        <f>('2016 voter turnout'!P12+'2016 voter turnout'!S12)/'2016 voter turnout'!AQ12*100</f>
        <v>0.95125265688699945</v>
      </c>
      <c r="L15" s="27">
        <f>('2016 voter turnout'!V12+'2016 voter turnout'!Y12)/'2016 voter turnout'!AQ12*100</f>
        <v>2.944353461793094</v>
      </c>
      <c r="M15" s="27">
        <f>('2016 voter turnout'!AB12+'2016 voter turnout'!AE12+'2016 voter turnout'!AH12+'2016 voter turnout'!AK12+'2016 voter turnout'!AN12)/'2016 voter turnout'!AQ12*100</f>
        <v>6.8469284644064254</v>
      </c>
      <c r="N15" s="38" t="str">
        <f>'11-1-16 registered voters'!Q18</f>
        <v>37214</v>
      </c>
      <c r="O15" s="39">
        <f>'11-1-16 registered voters'!H18/$N15*100</f>
        <v>6.4142527005965499</v>
      </c>
      <c r="P15" s="39">
        <f>'11-1-16 registered voters'!G18/$N15*100</f>
        <v>4.4176922663513727</v>
      </c>
      <c r="Q15" s="39">
        <f>'11-1-16 registered voters'!L18/$N15*100</f>
        <v>40.737356908690273</v>
      </c>
      <c r="R15" s="39">
        <f>'11-1-16 registered voters'!K18/$N15*100</f>
        <v>35.129252431880474</v>
      </c>
      <c r="S15" s="27">
        <f>('11-1-16 registered voters'!E18+'11-1-16 registered voters'!F18)/N15*100</f>
        <v>1.4833127317676145</v>
      </c>
      <c r="T15" s="27">
        <f>('11-1-16 registered voters'!I18+'11-1-16 registered voters'!J18)/N15*100</f>
        <v>3.2917719137958832</v>
      </c>
      <c r="U15" s="27">
        <f>('11-1-16 registered voters'!C18+'11-1-16 registered voters'!D18+'11-1-16 registered voters'!M18+'11-1-16 registered voters'!N18+'11-1-16 registered voters'!O18+'11-1-16 registered voters'!P18)/N15*100</f>
        <v>8.5263610469178275</v>
      </c>
      <c r="V15" s="27">
        <f>'2014_gov_election'!R12</f>
        <v>16109</v>
      </c>
      <c r="W15" s="27">
        <f>'2014_gov_election'!L12/V15*100</f>
        <v>23.254081569309083</v>
      </c>
      <c r="X15" s="27">
        <f>'2014_gov_election'!G12/V15*100</f>
        <v>73.213731454466441</v>
      </c>
      <c r="Y15" s="27">
        <f>'2014_gov_election'!Q12/V15*100</f>
        <v>3.5321869762244709</v>
      </c>
      <c r="Z15" s="27">
        <f>V15/'2014_gov_election'!B12*100</f>
        <v>47.602021216867115</v>
      </c>
      <c r="AA15" s="27">
        <f t="shared" si="0"/>
        <v>87</v>
      </c>
    </row>
    <row r="16" spans="1:27">
      <c r="A16" t="s">
        <v>8</v>
      </c>
      <c r="B16" s="18">
        <f>'2016_pres_election'!R13</f>
        <v>39306</v>
      </c>
      <c r="C16" s="27">
        <f>'2016_pres_election'!L13/'2016_pres_election'!R13*100</f>
        <v>20.892484607947896</v>
      </c>
      <c r="D16" s="27">
        <f>'2016_pres_election'!G13/'2016_pres_election'!R13*100</f>
        <v>76.097796774029419</v>
      </c>
      <c r="E16" s="27">
        <f>'2016_pres_election'!Q13/'2016_pres_election'!R13*100</f>
        <v>3.0097186180226938</v>
      </c>
      <c r="F16" s="77">
        <f>'2016 voter turnout'!AQ13</f>
        <v>38899</v>
      </c>
      <c r="G16" s="39">
        <f>'2016 voter turnout'!G13/'2016 voter turnout'!AQ13*100</f>
        <v>4.9898454973135555</v>
      </c>
      <c r="H16" s="39">
        <f>'2016 voter turnout'!D13/'2016 voter turnout'!AQ13*100</f>
        <v>2.9666572405460294</v>
      </c>
      <c r="I16" s="27">
        <f>'2016 voter turnout'!M13/'2016 voter turnout'!AQ13*100</f>
        <v>43.425280855548984</v>
      </c>
      <c r="J16" s="27">
        <f>'2016 voter turnout'!J13/'2016 voter turnout'!AQ13*100</f>
        <v>38.432864598061641</v>
      </c>
      <c r="K16" s="27">
        <f>('2016 voter turnout'!P13+'2016 voter turnout'!S13)/'2016 voter turnout'!AQ13*100</f>
        <v>0.35476490398210753</v>
      </c>
      <c r="L16" s="27">
        <f>('2016 voter turnout'!V13+'2016 voter turnout'!Y13)/'2016 voter turnout'!AQ13*100</f>
        <v>1.6915601943494691</v>
      </c>
      <c r="M16" s="27">
        <f>('2016 voter turnout'!AB13+'2016 voter turnout'!AE13+'2016 voter turnout'!AH13+'2016 voter turnout'!AK13+'2016 voter turnout'!AN13)/'2016 voter turnout'!AQ13*100</f>
        <v>8.1390267101982054</v>
      </c>
      <c r="N16" s="38" t="str">
        <f>'11-1-16 registered voters'!Q19</f>
        <v>52240</v>
      </c>
      <c r="O16" s="39">
        <f>'11-1-16 registered voters'!H19/$N16*100</f>
        <v>5.3005359877488516</v>
      </c>
      <c r="P16" s="39">
        <f>'11-1-16 registered voters'!G19/$N16*100</f>
        <v>3.7787136294027563</v>
      </c>
      <c r="Q16" s="39">
        <f>'11-1-16 registered voters'!L19/$N16*100</f>
        <v>41.223200612557427</v>
      </c>
      <c r="R16" s="39">
        <f>'11-1-16 registered voters'!K19/$N16*100</f>
        <v>36.713246554364467</v>
      </c>
      <c r="S16" s="27">
        <f>('11-1-16 registered voters'!E19+'11-1-16 registered voters'!F19)/N16*100</f>
        <v>0.47281776416539056</v>
      </c>
      <c r="T16" s="27">
        <f>('11-1-16 registered voters'!I19+'11-1-16 registered voters'!J19)/N16*100</f>
        <v>1.906584992343032</v>
      </c>
      <c r="U16" s="27">
        <f>('11-1-16 registered voters'!C19+'11-1-16 registered voters'!D19+'11-1-16 registered voters'!M19+'11-1-16 registered voters'!N19+'11-1-16 registered voters'!O19+'11-1-16 registered voters'!P19)/N16*100</f>
        <v>10.60490045941807</v>
      </c>
      <c r="V16" s="27">
        <f>'2014_gov_election'!R13</f>
        <v>22770</v>
      </c>
      <c r="W16" s="27">
        <f>'2014_gov_election'!L13/V16*100</f>
        <v>24.672815107597717</v>
      </c>
      <c r="X16" s="27">
        <f>'2014_gov_election'!G13/V16*100</f>
        <v>72.134387351778656</v>
      </c>
      <c r="Y16" s="27">
        <f>'2014_gov_election'!Q13/V16*100</f>
        <v>3.1927975406236278</v>
      </c>
      <c r="Z16" s="27">
        <f>V16/'2014_gov_election'!B13*100</f>
        <v>45.961002785515319</v>
      </c>
      <c r="AA16" s="27">
        <f t="shared" si="0"/>
        <v>102</v>
      </c>
    </row>
    <row r="17" spans="1:27">
      <c r="A17" t="s">
        <v>9</v>
      </c>
      <c r="B17" s="18">
        <f>'2016_pres_election'!R14</f>
        <v>5931</v>
      </c>
      <c r="C17" s="27">
        <f>'2016_pres_election'!L14/'2016_pres_election'!R14*100</f>
        <v>35.424043163041645</v>
      </c>
      <c r="D17" s="27">
        <f>'2016_pres_election'!G14/'2016_pres_election'!R14*100</f>
        <v>63.041645590962737</v>
      </c>
      <c r="E17" s="27">
        <f>'2016_pres_election'!Q14/'2016_pres_election'!R14*100</f>
        <v>1.5343112459956163</v>
      </c>
      <c r="F17" s="77">
        <f>'2016 voter turnout'!AQ14</f>
        <v>5888</v>
      </c>
      <c r="G17" s="39">
        <f>'2016 voter turnout'!G14/'2016 voter turnout'!AQ14*100</f>
        <v>20.448369565217391</v>
      </c>
      <c r="H17" s="39">
        <f>'2016 voter turnout'!D14/'2016 voter turnout'!AQ14*100</f>
        <v>9.4938858695652169</v>
      </c>
      <c r="I17" s="27">
        <f>'2016 voter turnout'!M14/'2016 voter turnout'!AQ14*100</f>
        <v>35.69972826086957</v>
      </c>
      <c r="J17" s="27">
        <f>'2016 voter turnout'!J14/'2016 voter turnout'!AQ14*100</f>
        <v>31.487771739130434</v>
      </c>
      <c r="K17" s="27">
        <f>('2016 voter turnout'!P14+'2016 voter turnout'!S14)/'2016 voter turnout'!AQ14*100</f>
        <v>0.33967391304347827</v>
      </c>
      <c r="L17" s="27">
        <f>('2016 voter turnout'!V14+'2016 voter turnout'!Y14)/'2016 voter turnout'!AQ14*100</f>
        <v>0.84918478260869557</v>
      </c>
      <c r="M17" s="27">
        <f>('2016 voter turnout'!AB14+'2016 voter turnout'!AE14+'2016 voter turnout'!AH14+'2016 voter turnout'!AK14+'2016 voter turnout'!AN14)/'2016 voter turnout'!AQ14*100</f>
        <v>1.6813858695652173</v>
      </c>
      <c r="N17" s="38" t="str">
        <f>'11-1-16 registered voters'!Q20</f>
        <v>7903</v>
      </c>
      <c r="O17" s="39">
        <f>'11-1-16 registered voters'!H20/$N17*100</f>
        <v>22.232063773250665</v>
      </c>
      <c r="P17" s="39">
        <f>'11-1-16 registered voters'!G20/$N17*100</f>
        <v>12.362394027584461</v>
      </c>
      <c r="Q17" s="39">
        <f>'11-1-16 registered voters'!L20/$N17*100</f>
        <v>32.785018347462994</v>
      </c>
      <c r="R17" s="39">
        <f>'11-1-16 registered voters'!K20/$N17*100</f>
        <v>28.786536758193094</v>
      </c>
      <c r="S17" s="27">
        <f>('11-1-16 registered voters'!E20+'11-1-16 registered voters'!F20)/N17*100</f>
        <v>0.40490952802733138</v>
      </c>
      <c r="T17" s="27">
        <f>('11-1-16 registered voters'!I20+'11-1-16 registered voters'!J20)/N17*100</f>
        <v>0.99962039731747443</v>
      </c>
      <c r="U17" s="27">
        <f>('11-1-16 registered voters'!C20+'11-1-16 registered voters'!D20+'11-1-16 registered voters'!M20+'11-1-16 registered voters'!N20+'11-1-16 registered voters'!O20+'11-1-16 registered voters'!P20)/N17*100</f>
        <v>2.4294571681639883</v>
      </c>
      <c r="V17" s="27">
        <f>'2014_gov_election'!R14</f>
        <v>3452</v>
      </c>
      <c r="W17" s="27">
        <f>'2014_gov_election'!L14/V17*100</f>
        <v>42.439165701042874</v>
      </c>
      <c r="X17" s="27">
        <f>'2014_gov_election'!G14/V17*100</f>
        <v>55.069524913093858</v>
      </c>
      <c r="Y17" s="27">
        <f>'2014_gov_election'!Q14/V17*100</f>
        <v>2.4913093858632678</v>
      </c>
      <c r="Z17" s="27">
        <f>V17/'2014_gov_election'!B14*100</f>
        <v>44.307534334488516</v>
      </c>
      <c r="AA17" s="27">
        <f t="shared" si="0"/>
        <v>120</v>
      </c>
    </row>
    <row r="18" spans="1:27">
      <c r="A18" t="s">
        <v>10</v>
      </c>
      <c r="B18" s="18">
        <f>'2016_pres_election'!R15</f>
        <v>6584</v>
      </c>
      <c r="C18" s="27">
        <f>'2016_pres_election'!L15/'2016_pres_election'!R15*100</f>
        <v>15.902187120291616</v>
      </c>
      <c r="D18" s="27">
        <f>'2016_pres_election'!G15/'2016_pres_election'!R15*100</f>
        <v>82.351154313487243</v>
      </c>
      <c r="E18" s="27">
        <f>'2016_pres_election'!Q15/'2016_pres_election'!R15*100</f>
        <v>1.746658566221142</v>
      </c>
      <c r="F18" s="77">
        <f>'2016 voter turnout'!AQ15</f>
        <v>6500</v>
      </c>
      <c r="G18" s="39">
        <f>'2016 voter turnout'!G15/'2016 voter turnout'!AQ15*100</f>
        <v>5.1538461538461542</v>
      </c>
      <c r="H18" s="39">
        <f>'2016 voter turnout'!D15/'2016 voter turnout'!AQ15*100</f>
        <v>3.2461538461538457</v>
      </c>
      <c r="I18" s="27">
        <f>'2016 voter turnout'!M15/'2016 voter turnout'!AQ15*100</f>
        <v>45.46153846153846</v>
      </c>
      <c r="J18" s="27">
        <f>'2016 voter turnout'!J15/'2016 voter turnout'!AQ15*100</f>
        <v>42.092307692307692</v>
      </c>
      <c r="K18" s="27">
        <f>('2016 voter turnout'!P15+'2016 voter turnout'!S15)/'2016 voter turnout'!AQ15*100</f>
        <v>0.27692307692307688</v>
      </c>
      <c r="L18" s="27">
        <f>('2016 voter turnout'!V15+'2016 voter turnout'!Y15)/'2016 voter turnout'!AQ15*100</f>
        <v>0.69230769230769229</v>
      </c>
      <c r="M18" s="27">
        <f>('2016 voter turnout'!AB15+'2016 voter turnout'!AE15+'2016 voter turnout'!AH15+'2016 voter turnout'!AK15+'2016 voter turnout'!AN15)/'2016 voter turnout'!AQ15*100</f>
        <v>3.0769230769230771</v>
      </c>
      <c r="N18" s="38" t="str">
        <f>'11-1-16 registered voters'!Q21</f>
        <v>8675</v>
      </c>
      <c r="O18" s="39">
        <f>'11-1-16 registered voters'!H21/$N18*100</f>
        <v>5.8904899135446689</v>
      </c>
      <c r="P18" s="39">
        <f>'11-1-16 registered voters'!G21/$N18*100</f>
        <v>4.2420749279538903</v>
      </c>
      <c r="Q18" s="39">
        <f>'11-1-16 registered voters'!L21/$N18*100</f>
        <v>44.54178674351585</v>
      </c>
      <c r="R18" s="39">
        <f>'11-1-16 registered voters'!K21/$N18*100</f>
        <v>40.115273775216139</v>
      </c>
      <c r="S18" s="27">
        <f>('11-1-16 registered voters'!E21+'11-1-16 registered voters'!F21)/N18*100</f>
        <v>0.29971181556195964</v>
      </c>
      <c r="T18" s="27">
        <f>('11-1-16 registered voters'!I21+'11-1-16 registered voters'!J21)/N18*100</f>
        <v>0.93371757925072052</v>
      </c>
      <c r="U18" s="27">
        <f>('11-1-16 registered voters'!C21+'11-1-16 registered voters'!D21+'11-1-16 registered voters'!M21+'11-1-16 registered voters'!N21+'11-1-16 registered voters'!O21+'11-1-16 registered voters'!P21)/N18*100</f>
        <v>3.9769452449567719</v>
      </c>
      <c r="V18" s="27">
        <f>'2014_gov_election'!R15</f>
        <v>3922</v>
      </c>
      <c r="W18" s="27">
        <f>'2014_gov_election'!L15/V18*100</f>
        <v>23.941866394696586</v>
      </c>
      <c r="X18" s="27">
        <f>'2014_gov_election'!G15/V18*100</f>
        <v>72.69250382457929</v>
      </c>
      <c r="Y18" s="27">
        <f>'2014_gov_election'!Q15/V18*100</f>
        <v>3.3656297807241207</v>
      </c>
      <c r="Z18" s="27">
        <f>V18/'2014_gov_election'!B15*100</f>
        <v>38.481161695447405</v>
      </c>
      <c r="AA18" s="27">
        <f t="shared" si="0"/>
        <v>150</v>
      </c>
    </row>
    <row r="19" spans="1:27">
      <c r="A19" t="s">
        <v>11</v>
      </c>
      <c r="B19" s="18">
        <f>'2016_pres_election'!R16</f>
        <v>62277</v>
      </c>
      <c r="C19" s="27">
        <f>'2016_pres_election'!L16/'2016_pres_election'!R16*100</f>
        <v>59.069961623071123</v>
      </c>
      <c r="D19" s="27">
        <f>'2016_pres_election'!G16/'2016_pres_election'!R16*100</f>
        <v>38.606548163848615</v>
      </c>
      <c r="E19" s="27">
        <f>'2016_pres_election'!Q16/'2016_pres_election'!R16*100</f>
        <v>2.3234902130802704</v>
      </c>
      <c r="F19" s="77">
        <f>'2016 voter turnout'!AQ16</f>
        <v>62099</v>
      </c>
      <c r="G19" s="39">
        <f>'2016 voter turnout'!G16/'2016 voter turnout'!AQ16*100</f>
        <v>31.386978856342289</v>
      </c>
      <c r="H19" s="39">
        <f>'2016 voter turnout'!D16/'2016 voter turnout'!AQ16*100</f>
        <v>16.555822154946135</v>
      </c>
      <c r="I19" s="27">
        <f>'2016 voter turnout'!M16/'2016 voter turnout'!AQ16*100</f>
        <v>25.787854876890126</v>
      </c>
      <c r="J19" s="27">
        <f>'2016 voter turnout'!J16/'2016 voter turnout'!AQ16*100</f>
        <v>21.43995877550363</v>
      </c>
      <c r="K19" s="27">
        <f>('2016 voter turnout'!P16+'2016 voter turnout'!S16)/'2016 voter turnout'!AQ16*100</f>
        <v>0.76812831124494751</v>
      </c>
      <c r="L19" s="27">
        <f>('2016 voter turnout'!V16+'2016 voter turnout'!Y16)/'2016 voter turnout'!AQ16*100</f>
        <v>0.57810914829546367</v>
      </c>
      <c r="M19" s="27">
        <f>('2016 voter turnout'!AB16+'2016 voter turnout'!AE16+'2016 voter turnout'!AH16+'2016 voter turnout'!AK16+'2016 voter turnout'!AN16)/'2016 voter turnout'!AQ16*100</f>
        <v>3.4831478767774038</v>
      </c>
      <c r="N19" s="38" t="str">
        <f>'11-1-16 registered voters'!Q22</f>
        <v>86872</v>
      </c>
      <c r="O19" s="39">
        <f>'11-1-16 registered voters'!H22/$N19*100</f>
        <v>31.452021364766551</v>
      </c>
      <c r="P19" s="39">
        <f>'11-1-16 registered voters'!G22/$N19*100</f>
        <v>20.326457316511647</v>
      </c>
      <c r="Q19" s="39">
        <f>'11-1-16 registered voters'!L22/$N19*100</f>
        <v>22.96827516345888</v>
      </c>
      <c r="R19" s="39">
        <f>'11-1-16 registered voters'!K22/$N19*100</f>
        <v>19.217929827792616</v>
      </c>
      <c r="S19" s="27">
        <f>('11-1-16 registered voters'!E22+'11-1-16 registered voters'!F22)/N19*100</f>
        <v>0.88175706786996955</v>
      </c>
      <c r="T19" s="27">
        <f>('11-1-16 registered voters'!I22+'11-1-16 registered voters'!J22)/N19*100</f>
        <v>0.70103140252325258</v>
      </c>
      <c r="U19" s="27">
        <f>('11-1-16 registered voters'!C22+'11-1-16 registered voters'!D22+'11-1-16 registered voters'!M22+'11-1-16 registered voters'!N22+'11-1-16 registered voters'!O22+'11-1-16 registered voters'!P22)/N19*100</f>
        <v>4.4525278570770785</v>
      </c>
      <c r="V19" s="27">
        <f>'2014_gov_election'!R16</f>
        <v>42571</v>
      </c>
      <c r="W19" s="27">
        <f>'2014_gov_election'!L16/V19*100</f>
        <v>57.673063822790162</v>
      </c>
      <c r="X19" s="27">
        <f>'2014_gov_election'!G16/V19*100</f>
        <v>40.983298489582111</v>
      </c>
      <c r="Y19" s="27">
        <f>'2014_gov_election'!Q16/V19*100</f>
        <v>1.3436376876277278</v>
      </c>
      <c r="Z19" s="27">
        <f>V19/'2014_gov_election'!B16*100</f>
        <v>50.936262368833532</v>
      </c>
      <c r="AA19" s="27">
        <f t="shared" si="0"/>
        <v>50</v>
      </c>
    </row>
    <row r="20" spans="1:27">
      <c r="A20" t="s">
        <v>12</v>
      </c>
      <c r="B20" s="18">
        <f>'2016_pres_election'!R17</f>
        <v>4943</v>
      </c>
      <c r="C20" s="27">
        <f>'2016_pres_election'!L17/'2016_pres_election'!R17*100</f>
        <v>22.273922718996563</v>
      </c>
      <c r="D20" s="27">
        <f>'2016_pres_election'!G17/'2016_pres_election'!R17*100</f>
        <v>75.237709892777659</v>
      </c>
      <c r="E20" s="27">
        <f>'2016_pres_election'!Q17/'2016_pres_election'!R17*100</f>
        <v>2.488367388225774</v>
      </c>
      <c r="F20" s="77">
        <f>'2016 voter turnout'!AQ17</f>
        <v>4936</v>
      </c>
      <c r="G20" s="39">
        <f>'2016 voter turnout'!G17/'2016 voter turnout'!AQ17*100</f>
        <v>10.960291734197732</v>
      </c>
      <c r="H20" s="39">
        <f>'2016 voter turnout'!D17/'2016 voter turnout'!AQ17*100</f>
        <v>4.9432739059967581</v>
      </c>
      <c r="I20" s="27">
        <f>'2016 voter turnout'!M17/'2016 voter turnout'!AQ17*100</f>
        <v>42.017828200972446</v>
      </c>
      <c r="J20" s="27">
        <f>'2016 voter turnout'!J17/'2016 voter turnout'!AQ17*100</f>
        <v>38.695299837925447</v>
      </c>
      <c r="K20" s="27">
        <f>('2016 voter turnout'!P17+'2016 voter turnout'!S17)/'2016 voter turnout'!AQ17*100</f>
        <v>0.4051863857374392</v>
      </c>
      <c r="L20" s="27">
        <f>('2016 voter turnout'!V17+'2016 voter turnout'!Y17)/'2016 voter turnout'!AQ17*100</f>
        <v>0.34440842787682335</v>
      </c>
      <c r="M20" s="27">
        <f>('2016 voter turnout'!AB17+'2016 voter turnout'!AE17+'2016 voter turnout'!AH17+'2016 voter turnout'!AK17+'2016 voter turnout'!AN17)/'2016 voter turnout'!AQ17*100</f>
        <v>2.6337115072933548</v>
      </c>
      <c r="N20" s="38" t="str">
        <f>'11-1-16 registered voters'!Q23</f>
        <v>6167</v>
      </c>
      <c r="O20" s="39">
        <f>'11-1-16 registered voters'!H23/$N20*100</f>
        <v>12.210150802659316</v>
      </c>
      <c r="P20" s="39">
        <f>'11-1-16 registered voters'!G23/$N20*100</f>
        <v>6.9563807361764232</v>
      </c>
      <c r="Q20" s="39">
        <f>'11-1-16 registered voters'!L23/$N20*100</f>
        <v>40.52213393870602</v>
      </c>
      <c r="R20" s="39">
        <f>'11-1-16 registered voters'!K23/$N20*100</f>
        <v>36.484514350575644</v>
      </c>
      <c r="S20" s="27">
        <f>('11-1-16 registered voters'!E23+'11-1-16 registered voters'!F23)/N20*100</f>
        <v>0.5026755310523755</v>
      </c>
      <c r="T20" s="27">
        <f>('11-1-16 registered voters'!I23+'11-1-16 registered voters'!J23)/N20*100</f>
        <v>0.45402951191827468</v>
      </c>
      <c r="U20" s="27">
        <f>('11-1-16 registered voters'!C23+'11-1-16 registered voters'!D23+'11-1-16 registered voters'!M23+'11-1-16 registered voters'!N23+'11-1-16 registered voters'!O23+'11-1-16 registered voters'!P23)/N20*100</f>
        <v>2.8701151289119506</v>
      </c>
      <c r="V20" s="27">
        <f>'2014_gov_election'!R17</f>
        <v>3245</v>
      </c>
      <c r="W20" s="27">
        <f>'2014_gov_election'!L17/V20*100</f>
        <v>28.012326656394453</v>
      </c>
      <c r="X20" s="27">
        <f>'2014_gov_election'!G17/V20*100</f>
        <v>69.522342064714948</v>
      </c>
      <c r="Y20" s="27">
        <f>'2014_gov_election'!Q17/V20*100</f>
        <v>2.4653312788906012</v>
      </c>
      <c r="Z20" s="27">
        <f>V20/'2014_gov_election'!B17*100</f>
        <v>54.047301798800795</v>
      </c>
      <c r="AA20" s="27">
        <f t="shared" si="0"/>
        <v>21</v>
      </c>
    </row>
    <row r="21" spans="1:27">
      <c r="A21" t="s">
        <v>13</v>
      </c>
      <c r="B21" s="18">
        <f>'2016_pres_election'!R18</f>
        <v>6292</v>
      </c>
      <c r="C21" s="27">
        <f>'2016_pres_election'!L18/'2016_pres_election'!R18*100</f>
        <v>9.8378893833439278</v>
      </c>
      <c r="D21" s="27">
        <f>'2016_pres_election'!G18/'2016_pres_election'!R18*100</f>
        <v>88.477431659249845</v>
      </c>
      <c r="E21" s="27">
        <f>'2016_pres_election'!Q18/'2016_pres_election'!R18*100</f>
        <v>1.6846789574062302</v>
      </c>
      <c r="F21" s="77">
        <f>'2016 voter turnout'!AQ18</f>
        <v>6207</v>
      </c>
      <c r="G21" s="39">
        <f>'2016 voter turnout'!G18/'2016 voter turnout'!AQ18*100</f>
        <v>1.6594167874979864</v>
      </c>
      <c r="H21" s="39">
        <f>'2016 voter turnout'!D18/'2016 voter turnout'!AQ18*100</f>
        <v>0.82165297245045921</v>
      </c>
      <c r="I21" s="27">
        <f>'2016 voter turnout'!M18/'2016 voter turnout'!AQ18*100</f>
        <v>50.169163847269218</v>
      </c>
      <c r="J21" s="27">
        <f>'2016 voter turnout'!J18/'2016 voter turnout'!AQ18*100</f>
        <v>44.369260512324793</v>
      </c>
      <c r="K21" s="27">
        <f>('2016 voter turnout'!P18+'2016 voter turnout'!S18)/'2016 voter turnout'!AQ18*100</f>
        <v>0.1127758981794748</v>
      </c>
      <c r="L21" s="27">
        <f>('2016 voter turnout'!V18+'2016 voter turnout'!Y18)/'2016 voter turnout'!AQ18*100</f>
        <v>0.22555179635894959</v>
      </c>
      <c r="M21" s="27">
        <f>('2016 voter turnout'!AB18+'2016 voter turnout'!AE18+'2016 voter turnout'!AH18+'2016 voter turnout'!AK18+'2016 voter turnout'!AN18)/'2016 voter turnout'!AQ18*100</f>
        <v>2.6421781859191236</v>
      </c>
      <c r="N21" s="38" t="str">
        <f>'11-1-16 registered voters'!Q24</f>
        <v>8314</v>
      </c>
      <c r="O21" s="39">
        <f>'11-1-16 registered voters'!H24/$N21*100</f>
        <v>1.6237671397642532</v>
      </c>
      <c r="P21" s="39">
        <f>'11-1-16 registered voters'!G24/$N21*100</f>
        <v>0.97426028385855179</v>
      </c>
      <c r="Q21" s="39">
        <f>'11-1-16 registered voters'!L24/$N21*100</f>
        <v>49.158046668270387</v>
      </c>
      <c r="R21" s="39">
        <f>'11-1-16 registered voters'!K24/$N21*100</f>
        <v>44.022131344719753</v>
      </c>
      <c r="S21" s="27">
        <f>('11-1-16 registered voters'!E24+'11-1-16 registered voters'!F24)/N21*100</f>
        <v>0.15636276160692808</v>
      </c>
      <c r="T21" s="27">
        <f>('11-1-16 registered voters'!I24+'11-1-16 registered voters'!J24)/N21*100</f>
        <v>0.30069761847486165</v>
      </c>
      <c r="U21" s="27">
        <f>('11-1-16 registered voters'!C24+'11-1-16 registered voters'!D24+'11-1-16 registered voters'!M24+'11-1-16 registered voters'!N24+'11-1-16 registered voters'!O24+'11-1-16 registered voters'!P24)/N21*100</f>
        <v>3.7647341833052685</v>
      </c>
      <c r="V21" s="27">
        <f>'2014_gov_election'!R18</f>
        <v>2976</v>
      </c>
      <c r="W21" s="27">
        <f>'2014_gov_election'!L18/V21*100</f>
        <v>19.052419354838708</v>
      </c>
      <c r="X21" s="27">
        <f>'2014_gov_election'!G18/V21*100</f>
        <v>77.486559139784944</v>
      </c>
      <c r="Y21" s="27">
        <f>'2014_gov_election'!Q18/V21*100</f>
        <v>3.461021505376344</v>
      </c>
      <c r="Z21" s="27">
        <f>V21/'2014_gov_election'!B18*100</f>
        <v>36.470588235294116</v>
      </c>
      <c r="AA21" s="27">
        <f t="shared" si="0"/>
        <v>153</v>
      </c>
    </row>
    <row r="22" spans="1:27">
      <c r="A22" t="s">
        <v>14</v>
      </c>
      <c r="B22" s="18">
        <f>'2016_pres_election'!R19</f>
        <v>6318</v>
      </c>
      <c r="C22" s="27">
        <f>'2016_pres_election'!L19/'2016_pres_election'!R19*100</f>
        <v>40.012662234884452</v>
      </c>
      <c r="D22" s="27">
        <f>'2016_pres_election'!G19/'2016_pres_election'!R19*100</f>
        <v>58.578664134219693</v>
      </c>
      <c r="E22" s="27">
        <f>'2016_pres_election'!Q19/'2016_pres_election'!R19*100</f>
        <v>1.4086736308958532</v>
      </c>
      <c r="F22" s="77">
        <f>'2016 voter turnout'!AQ19</f>
        <v>6242</v>
      </c>
      <c r="G22" s="39">
        <f>'2016 voter turnout'!G19/'2016 voter turnout'!AQ19*100</f>
        <v>21.002883691124641</v>
      </c>
      <c r="H22" s="39">
        <f>'2016 voter turnout'!D19/'2016 voter turnout'!AQ19*100</f>
        <v>11.566805511054151</v>
      </c>
      <c r="I22" s="27">
        <f>'2016 voter turnout'!M19/'2016 voter turnout'!AQ19*100</f>
        <v>32.409484139698812</v>
      </c>
      <c r="J22" s="27">
        <f>'2016 voter turnout'!J19/'2016 voter turnout'!AQ19*100</f>
        <v>28.965075296379368</v>
      </c>
      <c r="K22" s="27">
        <f>('2016 voter turnout'!P19+'2016 voter turnout'!S19)/'2016 voter turnout'!AQ19*100</f>
        <v>0.17622556872797179</v>
      </c>
      <c r="L22" s="27">
        <f>('2016 voter turnout'!V19+'2016 voter turnout'!Y19)/'2016 voter turnout'!AQ19*100</f>
        <v>0.81704581864786918</v>
      </c>
      <c r="M22" s="27">
        <f>('2016 voter turnout'!AB19+'2016 voter turnout'!AE19+'2016 voter turnout'!AH19+'2016 voter turnout'!AK19+'2016 voter turnout'!AN19)/'2016 voter turnout'!AQ19*100</f>
        <v>5.0624799743671902</v>
      </c>
      <c r="N22" s="38" t="str">
        <f>'11-1-16 registered voters'!Q25</f>
        <v>8654</v>
      </c>
      <c r="O22" s="39">
        <f>'11-1-16 registered voters'!H25/$N22*100</f>
        <v>21.81650103998151</v>
      </c>
      <c r="P22" s="39">
        <f>'11-1-16 registered voters'!G25/$N22*100</f>
        <v>14.975733764733071</v>
      </c>
      <c r="Q22" s="39">
        <f>'11-1-16 registered voters'!L25/$N22*100</f>
        <v>29.68569447654264</v>
      </c>
      <c r="R22" s="39">
        <f>'11-1-16 registered voters'!K25/$N22*100</f>
        <v>26.635082042985903</v>
      </c>
      <c r="S22" s="27">
        <f>('11-1-16 registered voters'!E25+'11-1-16 registered voters'!F25)/N22*100</f>
        <v>0.1964409521608505</v>
      </c>
      <c r="T22" s="27">
        <f>('11-1-16 registered voters'!I25+'11-1-16 registered voters'!J25)/N22*100</f>
        <v>0.90131730991449033</v>
      </c>
      <c r="U22" s="27">
        <f>('11-1-16 registered voters'!C25+'11-1-16 registered voters'!D25+'11-1-16 registered voters'!M25+'11-1-16 registered voters'!N25+'11-1-16 registered voters'!O25+'11-1-16 registered voters'!P25)/N22*100</f>
        <v>5.7892304136815342</v>
      </c>
      <c r="V22" s="27">
        <f>'2014_gov_election'!R19</f>
        <v>4642</v>
      </c>
      <c r="W22" s="27">
        <f>'2014_gov_election'!L19/V22*100</f>
        <v>45.54071520896165</v>
      </c>
      <c r="X22" s="27">
        <f>'2014_gov_election'!G19/V22*100</f>
        <v>52.735889702714346</v>
      </c>
      <c r="Y22" s="27">
        <f>'2014_gov_election'!Q19/V22*100</f>
        <v>1.7233950883239983</v>
      </c>
      <c r="Z22" s="27">
        <f>V22/'2014_gov_election'!B19*100</f>
        <v>52.755994999431756</v>
      </c>
      <c r="AA22" s="27">
        <f t="shared" si="0"/>
        <v>31</v>
      </c>
    </row>
    <row r="23" spans="1:27">
      <c r="A23" t="s">
        <v>15</v>
      </c>
      <c r="B23" s="18">
        <f>'2016_pres_election'!R20</f>
        <v>15085</v>
      </c>
      <c r="C23" s="27">
        <f>'2016_pres_election'!L20/'2016_pres_election'!R20*100</f>
        <v>26.609214451441833</v>
      </c>
      <c r="D23" s="27">
        <f>'2016_pres_election'!G20/'2016_pres_election'!R20*100</f>
        <v>69.797812396420284</v>
      </c>
      <c r="E23" s="27">
        <f>'2016_pres_election'!Q20/'2016_pres_election'!R20*100</f>
        <v>3.5929731521378856</v>
      </c>
      <c r="F23" s="77">
        <f>'2016 voter turnout'!AQ20</f>
        <v>15052</v>
      </c>
      <c r="G23" s="39">
        <f>'2016 voter turnout'!G20/'2016 voter turnout'!AQ20*100</f>
        <v>7.4873770927451497</v>
      </c>
      <c r="H23" s="39">
        <f>'2016 voter turnout'!D20/'2016 voter turnout'!AQ20*100</f>
        <v>4.7501993090619186</v>
      </c>
      <c r="I23" s="27">
        <f>'2016 voter turnout'!M20/'2016 voter turnout'!AQ20*100</f>
        <v>40.592612277438214</v>
      </c>
      <c r="J23" s="27">
        <f>'2016 voter turnout'!J20/'2016 voter turnout'!AQ20*100</f>
        <v>35.570023917087426</v>
      </c>
      <c r="K23" s="27">
        <f>('2016 voter turnout'!P20+'2016 voter turnout'!S20)/'2016 voter turnout'!AQ20*100</f>
        <v>0.85702896625033209</v>
      </c>
      <c r="L23" s="27">
        <f>('2016 voter turnout'!V20+'2016 voter turnout'!Y20)/'2016 voter turnout'!AQ20*100</f>
        <v>1.9332979006112145</v>
      </c>
      <c r="M23" s="27">
        <f>('2016 voter turnout'!AB20+'2016 voter turnout'!AE20+'2016 voter turnout'!AH20+'2016 voter turnout'!AK20+'2016 voter turnout'!AN20)/'2016 voter turnout'!AQ20*100</f>
        <v>8.809460536805739</v>
      </c>
      <c r="N23" s="38" t="str">
        <f>'11-1-16 registered voters'!Q26</f>
        <v>20164</v>
      </c>
      <c r="O23" s="39">
        <f>'11-1-16 registered voters'!H26/$N23*100</f>
        <v>7.7117635389803612</v>
      </c>
      <c r="P23" s="39">
        <f>'11-1-16 registered voters'!G26/$N23*100</f>
        <v>5.4602261456060308</v>
      </c>
      <c r="Q23" s="39">
        <f>'11-1-16 registered voters'!L26/$N23*100</f>
        <v>38.786947034318587</v>
      </c>
      <c r="R23" s="39">
        <f>'11-1-16 registered voters'!K26/$N23*100</f>
        <v>34.135092243602458</v>
      </c>
      <c r="S23" s="27">
        <f>('11-1-16 registered voters'!E26+'11-1-16 registered voters'!F26)/N23*100</f>
        <v>1.120809363221583</v>
      </c>
      <c r="T23" s="27">
        <f>('11-1-16 registered voters'!I26+'11-1-16 registered voters'!J26)/N23*100</f>
        <v>2.3209680618924819</v>
      </c>
      <c r="U23" s="27">
        <f>('11-1-16 registered voters'!C26+'11-1-16 registered voters'!D26+'11-1-16 registered voters'!M26+'11-1-16 registered voters'!N26+'11-1-16 registered voters'!O26+'11-1-16 registered voters'!P26)/N23*100</f>
        <v>10.464193612378496</v>
      </c>
      <c r="V23" s="27">
        <f>'2014_gov_election'!R20</f>
        <v>7950</v>
      </c>
      <c r="W23" s="27">
        <f>'2014_gov_election'!L20/V23*100</f>
        <v>27.899371069182386</v>
      </c>
      <c r="X23" s="27">
        <f>'2014_gov_election'!G20/V23*100</f>
        <v>69.371069182389931</v>
      </c>
      <c r="Y23" s="27">
        <f>'2014_gov_election'!Q20/V23*100</f>
        <v>2.7295597484276732</v>
      </c>
      <c r="Z23" s="27">
        <f>V23/'2014_gov_election'!B20*100</f>
        <v>41.756394768632802</v>
      </c>
      <c r="AA23" s="27">
        <f t="shared" si="0"/>
        <v>140</v>
      </c>
    </row>
    <row r="24" spans="1:27">
      <c r="A24" t="s">
        <v>16</v>
      </c>
      <c r="B24" s="18">
        <f>'2016_pres_election'!R21</f>
        <v>25248</v>
      </c>
      <c r="C24" s="27">
        <f>'2016_pres_election'!L21/'2016_pres_election'!R21*100</f>
        <v>36.680133079847913</v>
      </c>
      <c r="D24" s="27">
        <f>'2016_pres_election'!G21/'2016_pres_election'!R21*100</f>
        <v>59.794835234474021</v>
      </c>
      <c r="E24" s="27">
        <f>'2016_pres_election'!Q21/'2016_pres_election'!R21*100</f>
        <v>3.5250316856780732</v>
      </c>
      <c r="F24" s="77">
        <f>'2016 voter turnout'!AQ21</f>
        <v>25239</v>
      </c>
      <c r="G24" s="39">
        <f>'2016 voter turnout'!G21/'2016 voter turnout'!AQ21*100</f>
        <v>14.196283529458379</v>
      </c>
      <c r="H24" s="39">
        <f>'2016 voter turnout'!D21/'2016 voter turnout'!AQ21*100</f>
        <v>7.5518047466222908</v>
      </c>
      <c r="I24" s="27">
        <f>'2016 voter turnout'!M21/'2016 voter turnout'!AQ21*100</f>
        <v>37.869963152264354</v>
      </c>
      <c r="J24" s="27">
        <f>'2016 voter turnout'!J21/'2016 voter turnout'!AQ21*100</f>
        <v>32.342802805182458</v>
      </c>
      <c r="K24" s="27">
        <f>('2016 voter turnout'!P21+'2016 voter turnout'!S21)/'2016 voter turnout'!AQ21*100</f>
        <v>0.53092436308887037</v>
      </c>
      <c r="L24" s="27">
        <f>('2016 voter turnout'!V21+'2016 voter turnout'!Y21)/'2016 voter turnout'!AQ21*100</f>
        <v>0.97071991758786014</v>
      </c>
      <c r="M24" s="27">
        <f>('2016 voter turnout'!AB21+'2016 voter turnout'!AE21+'2016 voter turnout'!AH21+'2016 voter turnout'!AK21+'2016 voter turnout'!AN21)/'2016 voter turnout'!AQ21*100</f>
        <v>6.5375014857957918</v>
      </c>
      <c r="N24" s="38" t="str">
        <f>'11-1-16 registered voters'!Q27</f>
        <v>34800</v>
      </c>
      <c r="O24" s="39">
        <f>'11-1-16 registered voters'!H27/$N24*100</f>
        <v>15.706896551724137</v>
      </c>
      <c r="P24" s="39">
        <f>'11-1-16 registered voters'!G27/$N24*100</f>
        <v>10.244252873563218</v>
      </c>
      <c r="Q24" s="39">
        <f>'11-1-16 registered voters'!L27/$N24*100</f>
        <v>34.304597701149426</v>
      </c>
      <c r="R24" s="39">
        <f>'11-1-16 registered voters'!K27/$N24*100</f>
        <v>29.899425287356323</v>
      </c>
      <c r="S24" s="27">
        <f>('11-1-16 registered voters'!E27+'11-1-16 registered voters'!F27)/N24*100</f>
        <v>0.6091954022988505</v>
      </c>
      <c r="T24" s="27">
        <f>('11-1-16 registered voters'!I27+'11-1-16 registered voters'!J27)/N24*100</f>
        <v>1.0402298850574712</v>
      </c>
      <c r="U24" s="27">
        <f>('11-1-16 registered voters'!C27+'11-1-16 registered voters'!D27+'11-1-16 registered voters'!M27+'11-1-16 registered voters'!N27+'11-1-16 registered voters'!O27+'11-1-16 registered voters'!P27)/N24*100</f>
        <v>8.1954022988505759</v>
      </c>
      <c r="V24" s="27">
        <f>'2014_gov_election'!R21</f>
        <v>13854</v>
      </c>
      <c r="W24" s="27">
        <f>'2014_gov_election'!L21/V24*100</f>
        <v>35.347192146672441</v>
      </c>
      <c r="X24" s="27">
        <f>'2014_gov_election'!G21/V24*100</f>
        <v>62.718348491410424</v>
      </c>
      <c r="Y24" s="27">
        <f>'2014_gov_election'!Q21/V24*100</f>
        <v>1.9344593619171357</v>
      </c>
      <c r="Z24" s="27">
        <f>V24/'2014_gov_election'!B21*100</f>
        <v>42.378636321923466</v>
      </c>
      <c r="AA24" s="27">
        <f t="shared" si="0"/>
        <v>136</v>
      </c>
    </row>
    <row r="25" spans="1:27">
      <c r="A25" t="s">
        <v>17</v>
      </c>
      <c r="B25" s="18">
        <f>'2016_pres_election'!R22</f>
        <v>9351</v>
      </c>
      <c r="C25" s="27">
        <f>'2016_pres_election'!L22/'2016_pres_election'!R22*100</f>
        <v>50.593519409688803</v>
      </c>
      <c r="D25" s="27">
        <f>'2016_pres_election'!G22/'2016_pres_election'!R22*100</f>
        <v>48.026948989412901</v>
      </c>
      <c r="E25" s="27">
        <f>'2016_pres_election'!Q22/'2016_pres_election'!R22*100</f>
        <v>1.3795316008982996</v>
      </c>
      <c r="F25" s="77">
        <f>'2016 voter turnout'!AQ22</f>
        <v>9269</v>
      </c>
      <c r="G25" s="39">
        <f>'2016 voter turnout'!G22/'2016 voter turnout'!AQ22*100</f>
        <v>29.625633833207466</v>
      </c>
      <c r="H25" s="39">
        <f>'2016 voter turnout'!D22/'2016 voter turnout'!AQ22*100</f>
        <v>16.636098824037113</v>
      </c>
      <c r="I25" s="27">
        <f>'2016 voter turnout'!M22/'2016 voter turnout'!AQ22*100</f>
        <v>25.752508361204011</v>
      </c>
      <c r="J25" s="27">
        <f>'2016 voter turnout'!J22/'2016 voter turnout'!AQ22*100</f>
        <v>24.328406516344806</v>
      </c>
      <c r="K25" s="27">
        <f>('2016 voter turnout'!P22+'2016 voter turnout'!S22)/'2016 voter turnout'!AQ22*100</f>
        <v>0.21577300679684971</v>
      </c>
      <c r="L25" s="27">
        <f>('2016 voter turnout'!V22+'2016 voter turnout'!Y22)/'2016 voter turnout'!AQ22*100</f>
        <v>0.37760276189448699</v>
      </c>
      <c r="M25" s="27">
        <f>('2016 voter turnout'!AB22+'2016 voter turnout'!AE22+'2016 voter turnout'!AH22+'2016 voter turnout'!AK22+'2016 voter turnout'!AN22)/'2016 voter turnout'!AQ22*100</f>
        <v>3.0639766965152657</v>
      </c>
      <c r="N25" s="38" t="str">
        <f>'11-1-16 registered voters'!Q28</f>
        <v>12485</v>
      </c>
      <c r="O25" s="39">
        <f>'11-1-16 registered voters'!H28/$N25*100</f>
        <v>29.042851421706047</v>
      </c>
      <c r="P25" s="39">
        <f>'11-1-16 registered voters'!G28/$N25*100</f>
        <v>19.255106127352821</v>
      </c>
      <c r="Q25" s="39">
        <f>'11-1-16 registered voters'!L28/$N25*100</f>
        <v>24.197036443732479</v>
      </c>
      <c r="R25" s="39">
        <f>'11-1-16 registered voters'!K28/$N25*100</f>
        <v>22.194633560272326</v>
      </c>
      <c r="S25" s="27">
        <f>('11-1-16 registered voters'!E28+'11-1-16 registered voters'!F28)/N25*100</f>
        <v>0.23227873448137767</v>
      </c>
      <c r="T25" s="27">
        <f>('11-1-16 registered voters'!I28+'11-1-16 registered voters'!J28)/N25*100</f>
        <v>0.40849018822587108</v>
      </c>
      <c r="U25" s="27">
        <f>('11-1-16 registered voters'!C28+'11-1-16 registered voters'!D28+'11-1-16 registered voters'!M28+'11-1-16 registered voters'!N28+'11-1-16 registered voters'!O28+'11-1-16 registered voters'!P28)/N25*100</f>
        <v>4.6696035242290748</v>
      </c>
      <c r="V25" s="27">
        <f>'2014_gov_election'!R22</f>
        <v>5869</v>
      </c>
      <c r="W25" s="27">
        <f>'2014_gov_election'!L22/V25*100</f>
        <v>50.144828761288132</v>
      </c>
      <c r="X25" s="27">
        <f>'2014_gov_election'!G22/V25*100</f>
        <v>48.253535525643208</v>
      </c>
      <c r="Y25" s="27">
        <f>'2014_gov_election'!Q22/V25*100</f>
        <v>1.6016357130686658</v>
      </c>
      <c r="Z25" s="27">
        <f>V25/'2014_gov_election'!B22*100</f>
        <v>46.839584996009577</v>
      </c>
      <c r="AA25" s="27">
        <f t="shared" si="0"/>
        <v>94</v>
      </c>
    </row>
    <row r="26" spans="1:27">
      <c r="A26" t="s">
        <v>18</v>
      </c>
      <c r="B26" s="18">
        <f>'2016_pres_election'!R23</f>
        <v>9477</v>
      </c>
      <c r="C26" s="27">
        <f>'2016_pres_election'!L23/'2016_pres_election'!R23*100</f>
        <v>27.07607892793078</v>
      </c>
      <c r="D26" s="27">
        <f>'2016_pres_election'!G23/'2016_pres_election'!R23*100</f>
        <v>70.876859765748662</v>
      </c>
      <c r="E26" s="27">
        <f>'2016_pres_election'!Q23/'2016_pres_election'!R23*100</f>
        <v>2.0470613063205656</v>
      </c>
      <c r="F26" s="77">
        <f>'2016 voter turnout'!AQ23</f>
        <v>9486</v>
      </c>
      <c r="G26" s="39">
        <f>'2016 voter turnout'!G23/'2016 voter turnout'!AQ23*100</f>
        <v>12.597512123128821</v>
      </c>
      <c r="H26" s="39">
        <f>'2016 voter turnout'!D23/'2016 voter turnout'!AQ23*100</f>
        <v>7.6428420830697865</v>
      </c>
      <c r="I26" s="27">
        <f>'2016 voter turnout'!M23/'2016 voter turnout'!AQ23*100</f>
        <v>38.119333755007375</v>
      </c>
      <c r="J26" s="27">
        <f>'2016 voter turnout'!J23/'2016 voter turnout'!AQ23*100</f>
        <v>33.80771663504111</v>
      </c>
      <c r="K26" s="27">
        <f>('2016 voter turnout'!P23+'2016 voter turnout'!S23)/'2016 voter turnout'!AQ23*100</f>
        <v>0.24246257642842081</v>
      </c>
      <c r="L26" s="27">
        <f>('2016 voter turnout'!V23+'2016 voter turnout'!Y23)/'2016 voter turnout'!AQ23*100</f>
        <v>0.66413662239089188</v>
      </c>
      <c r="M26" s="27">
        <f>('2016 voter turnout'!AB23+'2016 voter turnout'!AE23+'2016 voter turnout'!AH23+'2016 voter turnout'!AK23+'2016 voter turnout'!AN23)/'2016 voter turnout'!AQ23*100</f>
        <v>6.9259962049335861</v>
      </c>
      <c r="N26" s="38" t="str">
        <f>'11-1-16 registered voters'!Q29</f>
        <v>12542</v>
      </c>
      <c r="O26" s="39">
        <f>'11-1-16 registered voters'!H29/$N26*100</f>
        <v>12.988359113379047</v>
      </c>
      <c r="P26" s="39">
        <f>'11-1-16 registered voters'!G29/$N26*100</f>
        <v>9.4642002870355615</v>
      </c>
      <c r="Q26" s="39">
        <f>'11-1-16 registered voters'!L29/$N26*100</f>
        <v>36.517301865731142</v>
      </c>
      <c r="R26" s="39">
        <f>'11-1-16 registered voters'!K29/$N26*100</f>
        <v>32.315420188167757</v>
      </c>
      <c r="S26" s="27">
        <f>('11-1-16 registered voters'!E29+'11-1-16 registered voters'!F29)/N26*100</f>
        <v>0.2551427204592569</v>
      </c>
      <c r="T26" s="27">
        <f>('11-1-16 registered voters'!I29+'11-1-16 registered voters'!J29)/N26*100</f>
        <v>0.72556211130601178</v>
      </c>
      <c r="U26" s="27">
        <f>('11-1-16 registered voters'!C29+'11-1-16 registered voters'!D29+'11-1-16 registered voters'!M29+'11-1-16 registered voters'!N29+'11-1-16 registered voters'!O29+'11-1-16 registered voters'!P29)/N26*100</f>
        <v>7.7340137139212244</v>
      </c>
      <c r="V26" s="27">
        <f>'2014_gov_election'!R23</f>
        <v>6106</v>
      </c>
      <c r="W26" s="27">
        <f>'2014_gov_election'!L23/V26*100</f>
        <v>32.263347527022603</v>
      </c>
      <c r="X26" s="27">
        <f>'2014_gov_election'!G23/V26*100</f>
        <v>65.394693743858497</v>
      </c>
      <c r="Y26" s="27">
        <f>'2014_gov_election'!Q23/V26*100</f>
        <v>2.3419587291188995</v>
      </c>
      <c r="Z26" s="27">
        <f>V26/'2014_gov_election'!B23*100</f>
        <v>54.964443244216397</v>
      </c>
      <c r="AA26" s="27">
        <f t="shared" si="0"/>
        <v>15</v>
      </c>
    </row>
    <row r="27" spans="1:27">
      <c r="A27" t="s">
        <v>19</v>
      </c>
      <c r="B27" s="18">
        <f>'2016_pres_election'!R24</f>
        <v>2025</v>
      </c>
      <c r="C27" s="27">
        <f>'2016_pres_election'!L24/'2016_pres_election'!R24*100</f>
        <v>58.222222222222221</v>
      </c>
      <c r="D27" s="27">
        <f>'2016_pres_election'!G24/'2016_pres_election'!R24*100</f>
        <v>40.987654320987652</v>
      </c>
      <c r="E27" s="27">
        <f>'2016_pres_election'!Q24/'2016_pres_election'!R24*100</f>
        <v>0.79012345679012352</v>
      </c>
      <c r="F27" s="77">
        <f>'2016 voter turnout'!AQ24</f>
        <v>2005</v>
      </c>
      <c r="G27" s="39">
        <f>'2016 voter turnout'!G24/'2016 voter turnout'!AQ24*100</f>
        <v>35.660847880299251</v>
      </c>
      <c r="H27" s="39">
        <f>'2016 voter turnout'!D24/'2016 voter turnout'!AQ24*100</f>
        <v>19.551122194513717</v>
      </c>
      <c r="I27" s="27">
        <f>'2016 voter turnout'!M24/'2016 voter turnout'!AQ24*100</f>
        <v>23.042394014962593</v>
      </c>
      <c r="J27" s="27">
        <f>'2016 voter turnout'!J24/'2016 voter turnout'!AQ24*100</f>
        <v>20.199501246882793</v>
      </c>
      <c r="K27" s="27">
        <f>('2016 voter turnout'!P24+'2016 voter turnout'!S24)/'2016 voter turnout'!AQ24*100</f>
        <v>0.49875311720698251</v>
      </c>
      <c r="L27" s="27">
        <f>('2016 voter turnout'!V24+'2016 voter turnout'!Y24)/'2016 voter turnout'!AQ24*100</f>
        <v>0.29925187032418954</v>
      </c>
      <c r="M27" s="27">
        <f>('2016 voter turnout'!AB24+'2016 voter turnout'!AE24+'2016 voter turnout'!AH24+'2016 voter turnout'!AK24+'2016 voter turnout'!AN24)/'2016 voter turnout'!AQ24*100</f>
        <v>0.74812967581047385</v>
      </c>
      <c r="N27" s="38" t="str">
        <f>'11-1-16 registered voters'!Q30</f>
        <v>2689</v>
      </c>
      <c r="O27" s="39">
        <f>'11-1-16 registered voters'!H30/$N27*100</f>
        <v>35.403495723317221</v>
      </c>
      <c r="P27" s="39">
        <f>'11-1-16 registered voters'!G30/$N27*100</f>
        <v>23.726292301970993</v>
      </c>
      <c r="Q27" s="39">
        <f>'11-1-16 registered voters'!L30/$N27*100</f>
        <v>20.714020081814802</v>
      </c>
      <c r="R27" s="39">
        <f>'11-1-16 registered voters'!K30/$N27*100</f>
        <v>18.222387504648569</v>
      </c>
      <c r="S27" s="27">
        <f>('11-1-16 registered voters'!E30+'11-1-16 registered voters'!F30)/N27*100</f>
        <v>0.48345109706210487</v>
      </c>
      <c r="T27" s="27">
        <f>('11-1-16 registered voters'!I30+'11-1-16 registered voters'!J30)/N27*100</f>
        <v>0.52063964298995913</v>
      </c>
      <c r="U27" s="27">
        <f>('11-1-16 registered voters'!C30+'11-1-16 registered voters'!D30+'11-1-16 registered voters'!M30+'11-1-16 registered voters'!N30+'11-1-16 registered voters'!O30+'11-1-16 registered voters'!P30)/N27*100</f>
        <v>0.92971364819635549</v>
      </c>
      <c r="V27" s="27">
        <f>'2014_gov_election'!R24</f>
        <v>1451</v>
      </c>
      <c r="W27" s="27">
        <f>'2014_gov_election'!L24/V27*100</f>
        <v>56.443831840110271</v>
      </c>
      <c r="X27" s="27">
        <f>'2014_gov_election'!G24/V27*100</f>
        <v>42.17780840799449</v>
      </c>
      <c r="Y27" s="27">
        <f>'2014_gov_election'!Q24/V27*100</f>
        <v>1.3783597518952446</v>
      </c>
      <c r="Z27" s="27">
        <f>V27/'2014_gov_election'!B24*100</f>
        <v>49.303431872239209</v>
      </c>
      <c r="AA27" s="27">
        <f t="shared" si="0"/>
        <v>67</v>
      </c>
    </row>
    <row r="28" spans="1:27">
      <c r="A28" t="s">
        <v>20</v>
      </c>
      <c r="B28" s="18">
        <f>'2016_pres_election'!R25</f>
        <v>18869</v>
      </c>
      <c r="C28" s="27">
        <f>'2016_pres_election'!L25/'2016_pres_election'!R25*100</f>
        <v>31.427208649107001</v>
      </c>
      <c r="D28" s="27">
        <f>'2016_pres_election'!G25/'2016_pres_election'!R25*100</f>
        <v>65.239281360962423</v>
      </c>
      <c r="E28" s="27">
        <f>'2016_pres_election'!Q25/'2016_pres_election'!R25*100</f>
        <v>3.3335099899305742</v>
      </c>
      <c r="F28" s="77">
        <f>'2016 voter turnout'!AQ25</f>
        <v>18429</v>
      </c>
      <c r="G28" s="39">
        <f>'2016 voter turnout'!G25/'2016 voter turnout'!AQ25*100</f>
        <v>10.103641000596886</v>
      </c>
      <c r="H28" s="39">
        <f>'2016 voter turnout'!D25/'2016 voter turnout'!AQ25*100</f>
        <v>6.2672961093928041</v>
      </c>
      <c r="I28" s="27">
        <f>'2016 voter turnout'!M25/'2016 voter turnout'!AQ25*100</f>
        <v>35.954202615443052</v>
      </c>
      <c r="J28" s="27">
        <f>'2016 voter turnout'!J25/'2016 voter turnout'!AQ25*100</f>
        <v>31.841119973954097</v>
      </c>
      <c r="K28" s="27">
        <f>('2016 voter turnout'!P25+'2016 voter turnout'!S25)/'2016 voter turnout'!AQ25*100</f>
        <v>0.74881979488849093</v>
      </c>
      <c r="L28" s="27">
        <f>('2016 voter turnout'!V25+'2016 voter turnout'!Y25)/'2016 voter turnout'!AQ25*100</f>
        <v>1.5030658201747247</v>
      </c>
      <c r="M28" s="27">
        <f>('2016 voter turnout'!AB25+'2016 voter turnout'!AE25+'2016 voter turnout'!AH25+'2016 voter turnout'!AK25+'2016 voter turnout'!AN25)/'2016 voter turnout'!AQ25*100</f>
        <v>13.581854685549949</v>
      </c>
      <c r="N28" s="38" t="str">
        <f>'11-1-16 registered voters'!Q31</f>
        <v>25326</v>
      </c>
      <c r="O28" s="39">
        <f>'11-1-16 registered voters'!H31/$N28*100</f>
        <v>10.147674326778805</v>
      </c>
      <c r="P28" s="39">
        <f>'11-1-16 registered voters'!G31/$N28*100</f>
        <v>6.9849166864092229</v>
      </c>
      <c r="Q28" s="39">
        <f>'11-1-16 registered voters'!L31/$N28*100</f>
        <v>34.292821606254442</v>
      </c>
      <c r="R28" s="39">
        <f>'11-1-16 registered voters'!K31/$N28*100</f>
        <v>30.146884624496568</v>
      </c>
      <c r="S28" s="27">
        <f>('11-1-16 registered voters'!E31+'11-1-16 registered voters'!F31)/N28*100</f>
        <v>0.95553976150991071</v>
      </c>
      <c r="T28" s="27">
        <f>('11-1-16 registered voters'!I31+'11-1-16 registered voters'!J31)/N28*100</f>
        <v>1.7807786464502884</v>
      </c>
      <c r="U28" s="27">
        <f>('11-1-16 registered voters'!C31+'11-1-16 registered voters'!D31+'11-1-16 registered voters'!M31+'11-1-16 registered voters'!N31+'11-1-16 registered voters'!O31+'11-1-16 registered voters'!P31)/N28*100</f>
        <v>15.691384348100765</v>
      </c>
      <c r="V28" s="27">
        <f>'2014_gov_election'!R25</f>
        <v>9741</v>
      </c>
      <c r="W28" s="27">
        <f>'2014_gov_election'!L25/V28*100</f>
        <v>31.44441022482291</v>
      </c>
      <c r="X28" s="27">
        <f>'2014_gov_election'!G25/V28*100</f>
        <v>65.701673339492856</v>
      </c>
      <c r="Y28" s="27">
        <f>'2014_gov_election'!Q25/V28*100</f>
        <v>2.8539164356842215</v>
      </c>
      <c r="Z28" s="27">
        <f>V28/'2014_gov_election'!B25*100</f>
        <v>38.765520534861508</v>
      </c>
      <c r="AA28" s="27">
        <f t="shared" si="0"/>
        <v>148</v>
      </c>
    </row>
    <row r="29" spans="1:27">
      <c r="A29" t="s">
        <v>21</v>
      </c>
      <c r="B29" s="18">
        <f>'2016_pres_election'!R26</f>
        <v>3763</v>
      </c>
      <c r="C29" s="27">
        <f>'2016_pres_election'!L26/'2016_pres_election'!R26*100</f>
        <v>27.265479670475685</v>
      </c>
      <c r="D29" s="27">
        <f>'2016_pres_election'!G26/'2016_pres_election'!R26*100</f>
        <v>70.794578793515811</v>
      </c>
      <c r="E29" s="27">
        <f>'2016_pres_election'!Q26/'2016_pres_election'!R26*100</f>
        <v>1.9399415360085037</v>
      </c>
      <c r="F29" s="77">
        <f>'2016 voter turnout'!AQ26</f>
        <v>3717</v>
      </c>
      <c r="G29" s="39">
        <f>'2016 voter turnout'!G26/'2016 voter turnout'!AQ26*100</f>
        <v>11.084207694377186</v>
      </c>
      <c r="H29" s="39">
        <f>'2016 voter turnout'!D26/'2016 voter turnout'!AQ26*100</f>
        <v>7.3177293516276567</v>
      </c>
      <c r="I29" s="27">
        <f>'2016 voter turnout'!M26/'2016 voter turnout'!AQ26*100</f>
        <v>40.489642184557439</v>
      </c>
      <c r="J29" s="27">
        <f>'2016 voter turnout'!J26/'2016 voter turnout'!AQ26*100</f>
        <v>35.324186171643802</v>
      </c>
      <c r="K29" s="27">
        <f>('2016 voter turnout'!P26+'2016 voter turnout'!S26)/'2016 voter turnout'!AQ26*100</f>
        <v>0.26903416733925206</v>
      </c>
      <c r="L29" s="27">
        <f>('2016 voter turnout'!V26+'2016 voter turnout'!Y26)/'2016 voter turnout'!AQ26*100</f>
        <v>1.3720742534301855</v>
      </c>
      <c r="M29" s="27">
        <f>('2016 voter turnout'!AB26+'2016 voter turnout'!AE26+'2016 voter turnout'!AH26+'2016 voter turnout'!AK26+'2016 voter turnout'!AN26)/'2016 voter turnout'!AQ26*100</f>
        <v>4.1431261770244827</v>
      </c>
      <c r="N29" s="38" t="str">
        <f>'11-1-16 registered voters'!Q32</f>
        <v>4692</v>
      </c>
      <c r="O29" s="39">
        <f>'11-1-16 registered voters'!H32/$N29*100</f>
        <v>12.531969309462914</v>
      </c>
      <c r="P29" s="39">
        <f>'11-1-16 registered voters'!G32/$N29*100</f>
        <v>8.8448422847399826</v>
      </c>
      <c r="Q29" s="39">
        <f>'11-1-16 registered voters'!L32/$N29*100</f>
        <v>37.681159420289859</v>
      </c>
      <c r="R29" s="39">
        <f>'11-1-16 registered voters'!K32/$N29*100</f>
        <v>32.864450127877234</v>
      </c>
      <c r="S29" s="27">
        <f>('11-1-16 registered voters'!E32+'11-1-16 registered voters'!F32)/N29*100</f>
        <v>0.36231884057971014</v>
      </c>
      <c r="T29" s="27">
        <f>('11-1-16 registered voters'!I32+'11-1-16 registered voters'!J32)/N29*100</f>
        <v>1.6410912190963343</v>
      </c>
      <c r="U29" s="27">
        <f>('11-1-16 registered voters'!C32+'11-1-16 registered voters'!D32+'11-1-16 registered voters'!M32+'11-1-16 registered voters'!N32+'11-1-16 registered voters'!O32+'11-1-16 registered voters'!P32)/N29*100</f>
        <v>6.0741687979539636</v>
      </c>
      <c r="V29" s="27">
        <f>'2014_gov_election'!R26</f>
        <v>2200</v>
      </c>
      <c r="W29" s="27">
        <f>'2014_gov_election'!L26/V29*100</f>
        <v>32.454545454545453</v>
      </c>
      <c r="X29" s="27">
        <f>'2014_gov_election'!G26/V29*100</f>
        <v>65.863636363636374</v>
      </c>
      <c r="Y29" s="27">
        <f>'2014_gov_election'!Q26/V29*100</f>
        <v>1.6818181818181819</v>
      </c>
      <c r="Z29" s="27">
        <f>V29/'2014_gov_election'!B26*100</f>
        <v>48.986862614117122</v>
      </c>
      <c r="AA29" s="27">
        <f t="shared" si="0"/>
        <v>68</v>
      </c>
    </row>
    <row r="30" spans="1:27">
      <c r="A30" t="s">
        <v>22</v>
      </c>
      <c r="B30" s="18">
        <f>'2016_pres_election'!R27</f>
        <v>43839</v>
      </c>
      <c r="C30" s="27">
        <f>'2016_pres_election'!L27/'2016_pres_election'!R27*100</f>
        <v>28.431305458609913</v>
      </c>
      <c r="D30" s="27">
        <f>'2016_pres_election'!G27/'2016_pres_election'!R27*100</f>
        <v>68.498369032140332</v>
      </c>
      <c r="E30" s="27">
        <f>'2016_pres_election'!Q27/'2016_pres_election'!R27*100</f>
        <v>3.0703255092497548</v>
      </c>
      <c r="F30" s="77">
        <f>'2016 voter turnout'!AQ27</f>
        <v>43826</v>
      </c>
      <c r="G30" s="39">
        <f>'2016 voter turnout'!G27/'2016 voter turnout'!AQ27*100</f>
        <v>9.5491260895358927</v>
      </c>
      <c r="H30" s="39">
        <f>'2016 voter turnout'!D27/'2016 voter turnout'!AQ27*100</f>
        <v>5.3689590653949706</v>
      </c>
      <c r="I30" s="27">
        <f>'2016 voter turnout'!M27/'2016 voter turnout'!AQ27*100</f>
        <v>40.507917674439831</v>
      </c>
      <c r="J30" s="27">
        <f>'2016 voter turnout'!J27/'2016 voter turnout'!AQ27*100</f>
        <v>35.129831606808743</v>
      </c>
      <c r="K30" s="27">
        <f>('2016 voter turnout'!P27+'2016 voter turnout'!S27)/'2016 voter turnout'!AQ27*100</f>
        <v>0.37420709168073746</v>
      </c>
      <c r="L30" s="27">
        <f>('2016 voter turnout'!V27+'2016 voter turnout'!Y27)/'2016 voter turnout'!AQ27*100</f>
        <v>1.1887920412540502</v>
      </c>
      <c r="M30" s="27">
        <f>('2016 voter turnout'!AB27+'2016 voter turnout'!AE27+'2016 voter turnout'!AH27+'2016 voter turnout'!AK27+'2016 voter turnout'!AN27)/'2016 voter turnout'!AQ27*100</f>
        <v>7.8811664308857763</v>
      </c>
      <c r="N30" s="38" t="str">
        <f>'11-1-16 registered voters'!Q33</f>
        <v>57292</v>
      </c>
      <c r="O30" s="39">
        <f>'11-1-16 registered voters'!H33/$N30*100</f>
        <v>10.230049570620681</v>
      </c>
      <c r="P30" s="39">
        <f>'11-1-16 registered voters'!G33/$N30*100</f>
        <v>6.651888570830133</v>
      </c>
      <c r="Q30" s="39">
        <f>'11-1-16 registered voters'!L33/$N30*100</f>
        <v>38.495776024575854</v>
      </c>
      <c r="R30" s="39">
        <f>'11-1-16 registered voters'!K33/$N30*100</f>
        <v>33.680094952174819</v>
      </c>
      <c r="S30" s="27">
        <f>('11-1-16 registered voters'!E33+'11-1-16 registered voters'!F33)/N30*100</f>
        <v>0.4695245409481254</v>
      </c>
      <c r="T30" s="27">
        <f>('11-1-16 registered voters'!I33+'11-1-16 registered voters'!J33)/N30*100</f>
        <v>1.3823919569922503</v>
      </c>
      <c r="U30" s="27">
        <f>('11-1-16 registered voters'!C33+'11-1-16 registered voters'!D33+'11-1-16 registered voters'!M33+'11-1-16 registered voters'!N33+'11-1-16 registered voters'!O33+'11-1-16 registered voters'!P33)/N30*100</f>
        <v>9.0902743838581301</v>
      </c>
      <c r="V30" s="27">
        <f>'2014_gov_election'!R27</f>
        <v>26066</v>
      </c>
      <c r="W30" s="27">
        <f>'2014_gov_election'!L27/V30*100</f>
        <v>30.296171257576919</v>
      </c>
      <c r="X30" s="27">
        <f>'2014_gov_election'!G27/V30*100</f>
        <v>66.830353717486375</v>
      </c>
      <c r="Y30" s="27">
        <f>'2014_gov_election'!Q27/V30*100</f>
        <v>2.8734750249366994</v>
      </c>
      <c r="Z30" s="27">
        <f>V30/'2014_gov_election'!B27*100</f>
        <v>46.850117727411615</v>
      </c>
      <c r="AA30" s="27">
        <f t="shared" si="0"/>
        <v>93</v>
      </c>
    </row>
    <row r="31" spans="1:27">
      <c r="A31" t="s">
        <v>23</v>
      </c>
      <c r="B31" s="18">
        <f>'2016_pres_election'!R28</f>
        <v>26528</v>
      </c>
      <c r="C31" s="27">
        <f>'2016_pres_election'!L28/'2016_pres_election'!R28*100</f>
        <v>17.984770808202654</v>
      </c>
      <c r="D31" s="27">
        <f>'2016_pres_election'!G28/'2016_pres_election'!R28*100</f>
        <v>78.694209891435463</v>
      </c>
      <c r="E31" s="27">
        <f>'2016_pres_election'!Q28/'2016_pres_election'!R28*100</f>
        <v>3.3210193003618818</v>
      </c>
      <c r="F31" s="77">
        <f>'2016 voter turnout'!AQ28</f>
        <v>26505</v>
      </c>
      <c r="G31" s="39">
        <f>'2016 voter turnout'!G28/'2016 voter turnout'!AQ28*100</f>
        <v>0.92058102244859452</v>
      </c>
      <c r="H31" s="39">
        <f>'2016 voter turnout'!D28/'2016 voter turnout'!AQ28*100</f>
        <v>0.61120543293718166</v>
      </c>
      <c r="I31" s="27">
        <f>'2016 voter turnout'!M28/'2016 voter turnout'!AQ28*100</f>
        <v>47.783437087342016</v>
      </c>
      <c r="J31" s="27">
        <f>'2016 voter turnout'!J28/'2016 voter turnout'!AQ28*100</f>
        <v>40.143369175627242</v>
      </c>
      <c r="K31" s="27">
        <f>('2016 voter turnout'!P28+'2016 voter turnout'!S28)/'2016 voter turnout'!AQ28*100</f>
        <v>0.3621958121109225</v>
      </c>
      <c r="L31" s="27">
        <f>('2016 voter turnout'!V28+'2016 voter turnout'!Y28)/'2016 voter turnout'!AQ28*100</f>
        <v>0.6149783059800038</v>
      </c>
      <c r="M31" s="27">
        <f>('2016 voter turnout'!AB28+'2016 voter turnout'!AE28+'2016 voter turnout'!AH28+'2016 voter turnout'!AK28+'2016 voter turnout'!AN28)/'2016 voter turnout'!AQ28*100</f>
        <v>9.5642331635540465</v>
      </c>
      <c r="N31" s="38" t="str">
        <f>'11-1-16 registered voters'!Q34</f>
        <v>34845</v>
      </c>
      <c r="O31" s="39">
        <f>'11-1-16 registered voters'!H34/$N31*100</f>
        <v>0.95279093126703973</v>
      </c>
      <c r="P31" s="39">
        <f>'11-1-16 registered voters'!G34/$N31*100</f>
        <v>0.76338068589467645</v>
      </c>
      <c r="Q31" s="39">
        <f>'11-1-16 registered voters'!L34/$N31*100</f>
        <v>46.1041756349548</v>
      </c>
      <c r="R31" s="39">
        <f>'11-1-16 registered voters'!K34/$N31*100</f>
        <v>38.846319414550152</v>
      </c>
      <c r="S31" s="27">
        <f>('11-1-16 registered voters'!E34+'11-1-16 registered voters'!F34)/N31*100</f>
        <v>0.45917635241785049</v>
      </c>
      <c r="T31" s="27">
        <f>('11-1-16 registered voters'!I34+'11-1-16 registered voters'!J34)/N31*100</f>
        <v>0.68302482422155264</v>
      </c>
      <c r="U31" s="27">
        <f>('11-1-16 registered voters'!C34+'11-1-16 registered voters'!D34+'11-1-16 registered voters'!M34+'11-1-16 registered voters'!N34+'11-1-16 registered voters'!O34+'11-1-16 registered voters'!P34)/N31*100</f>
        <v>12.19113215669393</v>
      </c>
      <c r="V31" s="27">
        <f>'2014_gov_election'!R28</f>
        <v>13920</v>
      </c>
      <c r="W31" s="27">
        <f>'2014_gov_election'!L28/V31*100</f>
        <v>24.058908045977013</v>
      </c>
      <c r="X31" s="27">
        <f>'2014_gov_election'!G28/V31*100</f>
        <v>72.715517241379317</v>
      </c>
      <c r="Y31" s="27">
        <f>'2014_gov_election'!Q28/V31*100</f>
        <v>3.2255747126436778</v>
      </c>
      <c r="Z31" s="27">
        <f>V31/'2014_gov_election'!B28*100</f>
        <v>43.061312875085072</v>
      </c>
      <c r="AA31" s="27">
        <f t="shared" si="0"/>
        <v>132</v>
      </c>
    </row>
    <row r="32" spans="1:27">
      <c r="A32" t="s">
        <v>24</v>
      </c>
      <c r="B32" s="18">
        <f>'2016_pres_election'!R29</f>
        <v>4009</v>
      </c>
      <c r="C32" s="27">
        <f>'2016_pres_election'!L29/'2016_pres_election'!R29*100</f>
        <v>25.043651783487153</v>
      </c>
      <c r="D32" s="27">
        <f>'2016_pres_election'!G29/'2016_pres_election'!R29*100</f>
        <v>73.609378897480667</v>
      </c>
      <c r="E32" s="27">
        <f>'2016_pres_election'!Q29/'2016_pres_election'!R29*100</f>
        <v>1.3469693190321774</v>
      </c>
      <c r="F32" s="77">
        <f>'2016 voter turnout'!AQ29</f>
        <v>3939</v>
      </c>
      <c r="G32" s="39">
        <f>'2016 voter turnout'!G29/'2016 voter turnout'!AQ29*100</f>
        <v>11.119573495811119</v>
      </c>
      <c r="H32" s="39">
        <f>'2016 voter turnout'!D29/'2016 voter turnout'!AQ29*100</f>
        <v>6.5498857578065506</v>
      </c>
      <c r="I32" s="27">
        <f>'2016 voter turnout'!M29/'2016 voter turnout'!AQ29*100</f>
        <v>39.197765930439196</v>
      </c>
      <c r="J32" s="27">
        <f>'2016 voter turnout'!J29/'2016 voter turnout'!AQ29*100</f>
        <v>34.298045189134299</v>
      </c>
      <c r="K32" s="27">
        <f>('2016 voter turnout'!P29+'2016 voter turnout'!S29)/'2016 voter turnout'!AQ29*100</f>
        <v>0.43158161970043157</v>
      </c>
      <c r="L32" s="27">
        <f>('2016 voter turnout'!V29+'2016 voter turnout'!Y29)/'2016 voter turnout'!AQ29*100</f>
        <v>0.17771007870017771</v>
      </c>
      <c r="M32" s="27">
        <f>('2016 voter turnout'!AB29+'2016 voter turnout'!AE29+'2016 voter turnout'!AH29+'2016 voter turnout'!AK29+'2016 voter turnout'!AN29)/'2016 voter turnout'!AQ29*100</f>
        <v>8.2254379284082262</v>
      </c>
      <c r="N32" s="38" t="str">
        <f>'11-1-16 registered voters'!Q35</f>
        <v>5161</v>
      </c>
      <c r="O32" s="39">
        <f>'11-1-16 registered voters'!H35/$N32*100</f>
        <v>11.373764774268553</v>
      </c>
      <c r="P32" s="39">
        <f>'11-1-16 registered voters'!G35/$N32*100</f>
        <v>8.1379577601240065</v>
      </c>
      <c r="Q32" s="39">
        <f>'11-1-16 registered voters'!L35/$N32*100</f>
        <v>37.37647742685526</v>
      </c>
      <c r="R32" s="39">
        <f>'11-1-16 registered voters'!K35/$N32*100</f>
        <v>32.958728928502232</v>
      </c>
      <c r="S32" s="27">
        <f>('11-1-16 registered voters'!E35+'11-1-16 registered voters'!F35)/N32*100</f>
        <v>0.46502615772137179</v>
      </c>
      <c r="T32" s="27">
        <f>('11-1-16 registered voters'!I35+'11-1-16 registered voters'!J35)/N32*100</f>
        <v>0.27126525867080026</v>
      </c>
      <c r="U32" s="27">
        <f>('11-1-16 registered voters'!C35+'11-1-16 registered voters'!D35+'11-1-16 registered voters'!M35+'11-1-16 registered voters'!N35+'11-1-16 registered voters'!O35+'11-1-16 registered voters'!P35)/N32*100</f>
        <v>9.4167796938577801</v>
      </c>
      <c r="V32" s="27">
        <f>'2014_gov_election'!R29</f>
        <v>2011</v>
      </c>
      <c r="W32" s="27">
        <f>'2014_gov_election'!L29/V32*100</f>
        <v>32.720039781203383</v>
      </c>
      <c r="X32" s="27">
        <f>'2014_gov_election'!G29/V32*100</f>
        <v>63.998010939830927</v>
      </c>
      <c r="Y32" s="27">
        <f>'2014_gov_election'!Q29/V32*100</f>
        <v>3.2819492789656888</v>
      </c>
      <c r="Z32" s="27">
        <f>V32/'2014_gov_election'!B29*100</f>
        <v>37.879073271802596</v>
      </c>
      <c r="AA32" s="27">
        <f t="shared" si="0"/>
        <v>151</v>
      </c>
    </row>
    <row r="33" spans="1:27">
      <c r="A33" t="s">
        <v>25</v>
      </c>
      <c r="B33" s="18">
        <f>'2016_pres_election'!R30</f>
        <v>111481</v>
      </c>
      <c r="C33" s="27">
        <f>'2016_pres_election'!L30/'2016_pres_election'!R30*100</f>
        <v>55.874992151128886</v>
      </c>
      <c r="D33" s="27">
        <f>'2016_pres_election'!G30/'2016_pres_election'!R30*100</f>
        <v>40.982768364115856</v>
      </c>
      <c r="E33" s="27">
        <f>'2016_pres_election'!Q30/'2016_pres_election'!R30*100</f>
        <v>3.1422394847552502</v>
      </c>
      <c r="F33" s="77">
        <f>'2016 voter turnout'!AQ30</f>
        <v>110472</v>
      </c>
      <c r="G33" s="39">
        <f>'2016 voter turnout'!G30/'2016 voter turnout'!AQ30*100</f>
        <v>23.218553117532046</v>
      </c>
      <c r="H33" s="39">
        <f>'2016 voter turnout'!D30/'2016 voter turnout'!AQ30*100</f>
        <v>12.512672894489102</v>
      </c>
      <c r="I33" s="27">
        <f>'2016 voter turnout'!M30/'2016 voter turnout'!AQ30*100</f>
        <v>30.627670359910201</v>
      </c>
      <c r="J33" s="27">
        <f>'2016 voter turnout'!J30/'2016 voter turnout'!AQ30*100</f>
        <v>25.45712940835687</v>
      </c>
      <c r="K33" s="27">
        <f>('2016 voter turnout'!P30+'2016 voter turnout'!S30)/'2016 voter turnout'!AQ30*100</f>
        <v>0.88891302773553471</v>
      </c>
      <c r="L33" s="27">
        <f>('2016 voter turnout'!V30+'2016 voter turnout'!Y30)/'2016 voter turnout'!AQ30*100</f>
        <v>1.3994496342964733</v>
      </c>
      <c r="M33" s="27">
        <f>('2016 voter turnout'!AB30+'2016 voter turnout'!AE30+'2016 voter turnout'!AH30+'2016 voter turnout'!AK30+'2016 voter turnout'!AN30)/'2016 voter turnout'!AQ30*100</f>
        <v>5.8956115576797741</v>
      </c>
      <c r="N33" s="38" t="str">
        <f>'11-1-16 registered voters'!Q36</f>
        <v>155372</v>
      </c>
      <c r="O33" s="39">
        <f>'11-1-16 registered voters'!H36/$N33*100</f>
        <v>22.766650361712536</v>
      </c>
      <c r="P33" s="39">
        <f>'11-1-16 registered voters'!G36/$N33*100</f>
        <v>15.722910176865845</v>
      </c>
      <c r="Q33" s="39">
        <f>'11-1-16 registered voters'!L36/$N33*100</f>
        <v>27.779780140565869</v>
      </c>
      <c r="R33" s="39">
        <f>'11-1-16 registered voters'!K36/$N33*100</f>
        <v>23.811883737095489</v>
      </c>
      <c r="S33" s="27">
        <f>('11-1-16 registered voters'!E36+'11-1-16 registered voters'!F36)/N33*100</f>
        <v>1.0490950750456969</v>
      </c>
      <c r="T33" s="27">
        <f>('11-1-16 registered voters'!I36+'11-1-16 registered voters'!J36)/N33*100</f>
        <v>1.698504234997297</v>
      </c>
      <c r="U33" s="27">
        <f>('11-1-16 registered voters'!C36+'11-1-16 registered voters'!D36+'11-1-16 registered voters'!M36+'11-1-16 registered voters'!N36+'11-1-16 registered voters'!O36+'11-1-16 registered voters'!P36)/N33*100</f>
        <v>7.171176273717272</v>
      </c>
      <c r="V33" s="27">
        <f>'2014_gov_election'!R30</f>
        <v>68715</v>
      </c>
      <c r="W33" s="27">
        <f>'2014_gov_election'!L30/V33*100</f>
        <v>52.829804263988947</v>
      </c>
      <c r="X33" s="27">
        <f>'2014_gov_election'!G30/V33*100</f>
        <v>45.108055009823183</v>
      </c>
      <c r="Y33" s="27">
        <f>'2014_gov_election'!Q30/V33*100</f>
        <v>2.0621407261878772</v>
      </c>
      <c r="Z33" s="27">
        <f>V33/'2014_gov_election'!B30*100</f>
        <v>50.13351427070566</v>
      </c>
      <c r="AA33" s="27">
        <f t="shared" si="0"/>
        <v>55</v>
      </c>
    </row>
    <row r="34" spans="1:27">
      <c r="A34" t="s">
        <v>26</v>
      </c>
      <c r="B34" s="18">
        <f>'2016_pres_election'!R31</f>
        <v>1390</v>
      </c>
      <c r="C34" s="27">
        <f>'2016_pres_election'!L31/'2016_pres_election'!R31*100</f>
        <v>42.733812949640289</v>
      </c>
      <c r="D34" s="27">
        <f>'2016_pres_election'!G31/'2016_pres_election'!R31*100</f>
        <v>54.02877697841727</v>
      </c>
      <c r="E34" s="27">
        <f>'2016_pres_election'!Q31/'2016_pres_election'!R31*100</f>
        <v>3.2374100719424459</v>
      </c>
      <c r="F34" s="77">
        <f>'2016 voter turnout'!AQ31</f>
        <v>1381</v>
      </c>
      <c r="G34" s="39">
        <f>'2016 voter turnout'!G31/'2016 voter turnout'!AQ31*100</f>
        <v>19.044170890658943</v>
      </c>
      <c r="H34" s="39">
        <f>'2016 voter turnout'!D31/'2016 voter turnout'!AQ31*100</f>
        <v>10.716871832005793</v>
      </c>
      <c r="I34" s="27">
        <f>'2016 voter turnout'!M31/'2016 voter turnout'!AQ31*100</f>
        <v>32.802317161477191</v>
      </c>
      <c r="J34" s="27">
        <f>'2016 voter turnout'!J31/'2016 voter turnout'!AQ31*100</f>
        <v>27.588703837798693</v>
      </c>
      <c r="K34" s="27">
        <f>('2016 voter turnout'!P31+'2016 voter turnout'!S31)/'2016 voter turnout'!AQ31*100</f>
        <v>1.0137581462708183</v>
      </c>
      <c r="L34" s="27">
        <f>('2016 voter turnout'!V31+'2016 voter turnout'!Y31)/'2016 voter turnout'!AQ31*100</f>
        <v>2.0999275887038378</v>
      </c>
      <c r="M34" s="27">
        <f>('2016 voter turnout'!AB31+'2016 voter turnout'!AE31+'2016 voter turnout'!AH31+'2016 voter turnout'!AK31+'2016 voter turnout'!AN31)/'2016 voter turnout'!AQ31*100</f>
        <v>6.7342505430847215</v>
      </c>
      <c r="N34" s="38" t="str">
        <f>'11-1-16 registered voters'!Q37</f>
        <v>2513</v>
      </c>
      <c r="O34" s="39">
        <f>'11-1-16 registered voters'!H37/$N34*100</f>
        <v>16.752884998010344</v>
      </c>
      <c r="P34" s="39">
        <f>'11-1-16 registered voters'!G37/$N34*100</f>
        <v>11.380819737365698</v>
      </c>
      <c r="Q34" s="39">
        <f>'11-1-16 registered voters'!L37/$N34*100</f>
        <v>29.844807003581376</v>
      </c>
      <c r="R34" s="39">
        <f>'11-1-16 registered voters'!K37/$N34*100</f>
        <v>27.138877835256665</v>
      </c>
      <c r="S34" s="27">
        <f>('11-1-16 registered voters'!E37+'11-1-16 registered voters'!F37)/N34*100</f>
        <v>1.3131715081575805</v>
      </c>
      <c r="T34" s="27">
        <f>('11-1-16 registered voters'!I37+'11-1-16 registered voters'!J37)/N34*100</f>
        <v>3.8599283724631914</v>
      </c>
      <c r="U34" s="27">
        <f>('11-1-16 registered voters'!C37+'11-1-16 registered voters'!D37+'11-1-16 registered voters'!M37+'11-1-16 registered voters'!N37+'11-1-16 registered voters'!O37+'11-1-16 registered voters'!P37)/N34*100</f>
        <v>9.7095105451651413</v>
      </c>
      <c r="V34" s="27">
        <f>'2014_gov_election'!R31</f>
        <v>693</v>
      </c>
      <c r="W34" s="27">
        <f>'2014_gov_election'!L31/V34*100</f>
        <v>52.669552669552665</v>
      </c>
      <c r="X34" s="27">
        <f>'2014_gov_election'!G31/V34*100</f>
        <v>44.733044733044736</v>
      </c>
      <c r="Y34" s="27">
        <f>'2014_gov_election'!Q31/V34*100</f>
        <v>2.5974025974025974</v>
      </c>
      <c r="Z34" s="27">
        <f>V34/'2014_gov_election'!B31*100</f>
        <v>18.659127625201936</v>
      </c>
      <c r="AA34" s="27">
        <f t="shared" si="0"/>
        <v>159</v>
      </c>
    </row>
    <row r="35" spans="1:27">
      <c r="A35" t="s">
        <v>27</v>
      </c>
      <c r="B35" s="18">
        <f>'2016_pres_election'!R32</f>
        <v>8252</v>
      </c>
      <c r="C35" s="27">
        <f>'2016_pres_election'!L32/'2016_pres_election'!R32*100</f>
        <v>19.546776539020843</v>
      </c>
      <c r="D35" s="27">
        <f>'2016_pres_election'!G32/'2016_pres_election'!R32*100</f>
        <v>78.308288899660681</v>
      </c>
      <c r="E35" s="27">
        <f>'2016_pres_election'!Q32/'2016_pres_election'!R32*100</f>
        <v>2.1449345613184683</v>
      </c>
      <c r="F35" s="77">
        <f>'2016 voter turnout'!AQ32</f>
        <v>8215</v>
      </c>
      <c r="G35" s="39">
        <f>'2016 voter turnout'!G32/'2016 voter turnout'!AQ32*100</f>
        <v>4.1022519780888622</v>
      </c>
      <c r="H35" s="39">
        <f>'2016 voter turnout'!D32/'2016 voter turnout'!AQ32*100</f>
        <v>2.6293365794278758</v>
      </c>
      <c r="I35" s="27">
        <f>'2016 voter turnout'!M32/'2016 voter turnout'!AQ32*100</f>
        <v>46.208155812538038</v>
      </c>
      <c r="J35" s="27">
        <f>'2016 voter turnout'!J32/'2016 voter turnout'!AQ32*100</f>
        <v>40.925136944613513</v>
      </c>
      <c r="K35" s="27">
        <f>('2016 voter turnout'!P32+'2016 voter turnout'!S32)/'2016 voter turnout'!AQ32*100</f>
        <v>0.21911138161898966</v>
      </c>
      <c r="L35" s="27">
        <f>('2016 voter turnout'!V32+'2016 voter turnout'!Y32)/'2016 voter turnout'!AQ32*100</f>
        <v>0.37735849056603776</v>
      </c>
      <c r="M35" s="27">
        <f>('2016 voter turnout'!AB32+'2016 voter turnout'!AE32+'2016 voter turnout'!AH32+'2016 voter turnout'!AK32+'2016 voter turnout'!AN32)/'2016 voter turnout'!AQ32*100</f>
        <v>5.5386488131466827</v>
      </c>
      <c r="N35" s="38" t="str">
        <f>'11-1-16 registered voters'!Q38</f>
        <v>11112</v>
      </c>
      <c r="O35" s="39">
        <f>'11-1-16 registered voters'!H38/$N35*100</f>
        <v>4.1306695464362848</v>
      </c>
      <c r="P35" s="39">
        <f>'11-1-16 registered voters'!G38/$N35*100</f>
        <v>3.2487401007919368</v>
      </c>
      <c r="Q35" s="39">
        <f>'11-1-16 registered voters'!L38/$N35*100</f>
        <v>45.21238300935925</v>
      </c>
      <c r="R35" s="39">
        <f>'11-1-16 registered voters'!K38/$N35*100</f>
        <v>38.669906407487403</v>
      </c>
      <c r="S35" s="27">
        <f>('11-1-16 registered voters'!E38+'11-1-16 registered voters'!F38)/N35*100</f>
        <v>0.25197984161267095</v>
      </c>
      <c r="T35" s="27">
        <f>('11-1-16 registered voters'!I38+'11-1-16 registered voters'!J38)/N35*100</f>
        <v>0.60295176385889127</v>
      </c>
      <c r="U35" s="27">
        <f>('11-1-16 registered voters'!C38+'11-1-16 registered voters'!D38+'11-1-16 registered voters'!M38+'11-1-16 registered voters'!N38+'11-1-16 registered voters'!O38+'11-1-16 registered voters'!P38)/N35*100</f>
        <v>7.8833693304535641</v>
      </c>
      <c r="V35" s="27">
        <f>'2014_gov_election'!R32</f>
        <v>4824</v>
      </c>
      <c r="W35" s="27">
        <f>'2014_gov_election'!L32/V35*100</f>
        <v>36.774461028192377</v>
      </c>
      <c r="X35" s="27">
        <f>'2014_gov_election'!G32/V35*100</f>
        <v>59.245439469320068</v>
      </c>
      <c r="Y35" s="27">
        <f>'2014_gov_election'!Q32/V35*100</f>
        <v>3.9800995024875623</v>
      </c>
      <c r="Z35" s="27">
        <f>V35/'2014_gov_election'!B32*100</f>
        <v>44.27719137218908</v>
      </c>
      <c r="AA35" s="27">
        <f t="shared" si="0"/>
        <v>121</v>
      </c>
    </row>
    <row r="36" spans="1:27">
      <c r="A36" t="s">
        <v>28</v>
      </c>
      <c r="B36" s="18">
        <f>'2016_pres_election'!R33</f>
        <v>110895</v>
      </c>
      <c r="C36" s="27">
        <f>'2016_pres_election'!L33/'2016_pres_election'!R33*100</f>
        <v>22.752152937463364</v>
      </c>
      <c r="D36" s="27">
        <f>'2016_pres_election'!G33/'2016_pres_election'!R33*100</f>
        <v>72.725551197078318</v>
      </c>
      <c r="E36" s="27">
        <f>'2016_pres_election'!Q33/'2016_pres_election'!R33*100</f>
        <v>4.5222958654583163</v>
      </c>
      <c r="F36" s="77">
        <f>'2016 voter turnout'!AQ33</f>
        <v>111669</v>
      </c>
      <c r="G36" s="39">
        <f>'2016 voter turnout'!G33/'2016 voter turnout'!AQ33*100</f>
        <v>2.8853128442092255</v>
      </c>
      <c r="H36" s="39">
        <f>'2016 voter turnout'!D33/'2016 voter turnout'!AQ33*100</f>
        <v>1.8733936902810986</v>
      </c>
      <c r="I36" s="27">
        <f>'2016 voter turnout'!M33/'2016 voter turnout'!AQ33*100</f>
        <v>44.871002695466068</v>
      </c>
      <c r="J36" s="27">
        <f>'2016 voter turnout'!J33/'2016 voter turnout'!AQ33*100</f>
        <v>39.135301650413275</v>
      </c>
      <c r="K36" s="27">
        <f>('2016 voter turnout'!P33+'2016 voter turnout'!S33)/'2016 voter turnout'!AQ33*100</f>
        <v>0.85520601062067358</v>
      </c>
      <c r="L36" s="27">
        <f>('2016 voter turnout'!V33+'2016 voter turnout'!Y33)/'2016 voter turnout'!AQ33*100</f>
        <v>2.5297978848203173</v>
      </c>
      <c r="M36" s="27">
        <f>('2016 voter turnout'!AB33+'2016 voter turnout'!AE33+'2016 voter turnout'!AH33+'2016 voter turnout'!AK33+'2016 voter turnout'!AN33)/'2016 voter turnout'!AQ33*100</f>
        <v>7.8499852241893455</v>
      </c>
      <c r="N36" s="38" t="str">
        <f>'11-1-16 registered voters'!Q39</f>
        <v>138922</v>
      </c>
      <c r="O36" s="39">
        <f>'11-1-16 registered voters'!H39/$N36*100</f>
        <v>2.9772102330804335</v>
      </c>
      <c r="P36" s="39">
        <f>'11-1-16 registered voters'!G39/$N36*100</f>
        <v>2.2098731662371693</v>
      </c>
      <c r="Q36" s="39">
        <f>'11-1-16 registered voters'!L39/$N36*100</f>
        <v>43.304156289140664</v>
      </c>
      <c r="R36" s="39">
        <f>'11-1-16 registered voters'!K39/$N36*100</f>
        <v>38.515857819495828</v>
      </c>
      <c r="S36" s="27">
        <f>('11-1-16 registered voters'!E39+'11-1-16 registered voters'!F39)/N36*100</f>
        <v>0.9876045550740703</v>
      </c>
      <c r="T36" s="27">
        <f>('11-1-16 registered voters'!I39+'11-1-16 registered voters'!J39)/N36*100</f>
        <v>2.8706756309295862</v>
      </c>
      <c r="U36" s="27">
        <f>('11-1-16 registered voters'!C39+'11-1-16 registered voters'!D39+'11-1-16 registered voters'!M39+'11-1-16 registered voters'!N39+'11-1-16 registered voters'!O39+'11-1-16 registered voters'!P39)/N36*100</f>
        <v>9.1346223060422389</v>
      </c>
      <c r="V36" s="27">
        <f>'2014_gov_election'!R33</f>
        <v>66718</v>
      </c>
      <c r="W36" s="27">
        <f>'2014_gov_election'!L33/V36*100</f>
        <v>21.466470817470547</v>
      </c>
      <c r="X36" s="27">
        <f>'2014_gov_election'!G33/V36*100</f>
        <v>75.051710183158974</v>
      </c>
      <c r="Y36" s="27">
        <f>'2014_gov_election'!Q33/V36*100</f>
        <v>3.4818189993704847</v>
      </c>
      <c r="Z36" s="27">
        <f>V36/'2014_gov_election'!B33*100</f>
        <v>51.537998053362585</v>
      </c>
      <c r="AA36" s="27">
        <f t="shared" si="0"/>
        <v>43</v>
      </c>
    </row>
    <row r="37" spans="1:27">
      <c r="A37" t="s">
        <v>29</v>
      </c>
      <c r="B37" s="18">
        <f>'2016_pres_election'!R34</f>
        <v>44339</v>
      </c>
      <c r="C37" s="27">
        <f>'2016_pres_election'!L34/'2016_pres_election'!R34*100</f>
        <v>66.765150319132132</v>
      </c>
      <c r="D37" s="27">
        <f>'2016_pres_election'!G34/'2016_pres_election'!R34*100</f>
        <v>28.681296375651232</v>
      </c>
      <c r="E37" s="27">
        <f>'2016_pres_election'!Q34/'2016_pres_election'!R34*100</f>
        <v>4.553553305216627</v>
      </c>
      <c r="F37" s="77">
        <f>'2016 voter turnout'!AQ34</f>
        <v>44693</v>
      </c>
      <c r="G37" s="39">
        <f>'2016 voter turnout'!G34/'2016 voter turnout'!AQ34*100</f>
        <v>15.136598572483386</v>
      </c>
      <c r="H37" s="39">
        <f>'2016 voter turnout'!D34/'2016 voter turnout'!AQ34*100</f>
        <v>7.3747566733045442</v>
      </c>
      <c r="I37" s="27">
        <f>'2016 voter turnout'!M34/'2016 voter turnout'!AQ34*100</f>
        <v>33.969525429038107</v>
      </c>
      <c r="J37" s="27">
        <f>'2016 voter turnout'!J34/'2016 voter turnout'!AQ34*100</f>
        <v>28.176671962052225</v>
      </c>
      <c r="K37" s="27">
        <f>('2016 voter turnout'!P34+'2016 voter turnout'!S34)/'2016 voter turnout'!AQ34*100</f>
        <v>1.8973888528404894</v>
      </c>
      <c r="L37" s="27">
        <f>('2016 voter turnout'!V34+'2016 voter turnout'!Y34)/'2016 voter turnout'!AQ34*100</f>
        <v>2.4478106191126128</v>
      </c>
      <c r="M37" s="27">
        <f>('2016 voter turnout'!AB34+'2016 voter turnout'!AE34+'2016 voter turnout'!AH34+'2016 voter turnout'!AK34+'2016 voter turnout'!AN34)/'2016 voter turnout'!AQ34*100</f>
        <v>10.997247891168639</v>
      </c>
      <c r="N37" s="38" t="str">
        <f>'11-1-16 registered voters'!Q40</f>
        <v>60532</v>
      </c>
      <c r="O37" s="39">
        <f>'11-1-16 registered voters'!H40/$N37*100</f>
        <v>15.750346923941056</v>
      </c>
      <c r="P37" s="39">
        <f>'11-1-16 registered voters'!G40/$N37*100</f>
        <v>9.520584153835987</v>
      </c>
      <c r="Q37" s="39">
        <f>'11-1-16 registered voters'!L40/$N37*100</f>
        <v>31.09594924998348</v>
      </c>
      <c r="R37" s="39">
        <f>'11-1-16 registered voters'!K40/$N37*100</f>
        <v>26.89321350690544</v>
      </c>
      <c r="S37" s="27">
        <f>('11-1-16 registered voters'!E40+'11-1-16 registered voters'!F40)/N37*100</f>
        <v>2.0005947267560957</v>
      </c>
      <c r="T37" s="27">
        <f>('11-1-16 registered voters'!I40+'11-1-16 registered voters'!J40)/N37*100</f>
        <v>2.5953214828520452</v>
      </c>
      <c r="U37" s="27">
        <f>('11-1-16 registered voters'!C40+'11-1-16 registered voters'!D40+'11-1-16 registered voters'!M40+'11-1-16 registered voters'!N40+'11-1-16 registered voters'!O40+'11-1-16 registered voters'!P40)/N37*100</f>
        <v>12.143989955725896</v>
      </c>
      <c r="V37" s="27">
        <f>'2014_gov_election'!R34</f>
        <v>25536</v>
      </c>
      <c r="W37" s="27">
        <f>'2014_gov_election'!L34/V37*100</f>
        <v>64.849624060150376</v>
      </c>
      <c r="X37" s="27">
        <f>'2014_gov_election'!G34/V37*100</f>
        <v>32.777255639097746</v>
      </c>
      <c r="Y37" s="27">
        <f>'2014_gov_election'!Q34/V37*100</f>
        <v>2.3731203007518795</v>
      </c>
      <c r="Z37" s="27">
        <f>V37/'2014_gov_election'!B34*100</f>
        <v>45.34010404644804</v>
      </c>
      <c r="AA37" s="27">
        <f t="shared" si="0"/>
        <v>106</v>
      </c>
    </row>
    <row r="38" spans="1:27">
      <c r="A38" t="s">
        <v>30</v>
      </c>
      <c r="B38" s="18">
        <f>'2016_pres_election'!R35</f>
        <v>1271</v>
      </c>
      <c r="C38" s="27">
        <f>'2016_pres_election'!L35/'2016_pres_election'!R35*100</f>
        <v>54.838709677419352</v>
      </c>
      <c r="D38" s="27">
        <f>'2016_pres_election'!G35/'2016_pres_election'!R35*100</f>
        <v>44.531864673485444</v>
      </c>
      <c r="E38" s="27">
        <f>'2016_pres_election'!Q35/'2016_pres_election'!R35*100</f>
        <v>0.6294256490952006</v>
      </c>
      <c r="F38" s="77">
        <f>'2016 voter turnout'!AQ35</f>
        <v>1258</v>
      </c>
      <c r="G38" s="39">
        <f>'2016 voter turnout'!G35/'2016 voter turnout'!AQ35*100</f>
        <v>32.273449920508746</v>
      </c>
      <c r="H38" s="39">
        <f>'2016 voter turnout'!D35/'2016 voter turnout'!AQ35*100</f>
        <v>17.090620031796501</v>
      </c>
      <c r="I38" s="27">
        <f>'2016 voter turnout'!M35/'2016 voter turnout'!AQ35*100</f>
        <v>25.119236883942765</v>
      </c>
      <c r="J38" s="27">
        <f>'2016 voter turnout'!J35/'2016 voter turnout'!AQ35*100</f>
        <v>23.68839427662957</v>
      </c>
      <c r="K38" s="27">
        <f>('2016 voter turnout'!P35+'2016 voter turnout'!S35)/'2016 voter turnout'!AQ35*100</f>
        <v>0.23847376788553257</v>
      </c>
      <c r="L38" s="27">
        <f>('2016 voter turnout'!V35+'2016 voter turnout'!Y35)/'2016 voter turnout'!AQ35*100</f>
        <v>0.1589825119236884</v>
      </c>
      <c r="M38" s="27">
        <f>('2016 voter turnout'!AB35+'2016 voter turnout'!AE35+'2016 voter turnout'!AH35+'2016 voter turnout'!AK35+'2016 voter turnout'!AN35)/'2016 voter turnout'!AQ35*100</f>
        <v>1.4308426073131957</v>
      </c>
      <c r="N38" s="38" t="str">
        <f>'11-1-16 registered voters'!Q41</f>
        <v>1739</v>
      </c>
      <c r="O38" s="39">
        <f>'11-1-16 registered voters'!H41/$N38*100</f>
        <v>34.732604945370902</v>
      </c>
      <c r="P38" s="39">
        <f>'11-1-16 registered voters'!G41/$N38*100</f>
        <v>21.276595744680851</v>
      </c>
      <c r="Q38" s="39">
        <f>'11-1-16 registered voters'!L41/$N38*100</f>
        <v>21.851638872915469</v>
      </c>
      <c r="R38" s="39">
        <f>'11-1-16 registered voters'!K41/$N38*100</f>
        <v>20.24151811385854</v>
      </c>
      <c r="S38" s="27">
        <f>('11-1-16 registered voters'!E41+'11-1-16 registered voters'!F41)/N38*100</f>
        <v>0.23001725129384704</v>
      </c>
      <c r="T38" s="27">
        <f>('11-1-16 registered voters'!I41+'11-1-16 registered voters'!J41)/N38*100</f>
        <v>0.11500862564692352</v>
      </c>
      <c r="U38" s="27">
        <f>('11-1-16 registered voters'!C41+'11-1-16 registered voters'!D41+'11-1-16 registered voters'!M41+'11-1-16 registered voters'!N41+'11-1-16 registered voters'!O41+'11-1-16 registered voters'!P41)/N38*100</f>
        <v>1.5526164462334675</v>
      </c>
      <c r="V38" s="27">
        <f>'2014_gov_election'!R35</f>
        <v>930</v>
      </c>
      <c r="W38" s="27">
        <f>'2014_gov_election'!L35/V38*100</f>
        <v>57.8494623655914</v>
      </c>
      <c r="X38" s="27">
        <f>'2014_gov_election'!G35/V38*100</f>
        <v>41.612903225806456</v>
      </c>
      <c r="Y38" s="27">
        <f>'2014_gov_election'!Q35/V38*100</f>
        <v>0.53763440860215062</v>
      </c>
      <c r="Z38" s="27">
        <f>V38/'2014_gov_election'!B35*100</f>
        <v>53.633217993079583</v>
      </c>
      <c r="AA38" s="27">
        <f t="shared" si="0"/>
        <v>24</v>
      </c>
    </row>
    <row r="39" spans="1:27">
      <c r="A39" t="s">
        <v>31</v>
      </c>
      <c r="B39" s="18">
        <f>'2016_pres_election'!R36</f>
        <v>92512</v>
      </c>
      <c r="C39" s="27">
        <f>'2016_pres_election'!L36/'2016_pres_election'!R36*100</f>
        <v>84.551193358699422</v>
      </c>
      <c r="D39" s="27">
        <f>'2016_pres_election'!G36/'2016_pres_election'!R36*100</f>
        <v>13.668497059840886</v>
      </c>
      <c r="E39" s="27">
        <f>'2016_pres_election'!Q36/'2016_pres_election'!R36*100</f>
        <v>1.7803095814597028</v>
      </c>
      <c r="F39" s="77">
        <f>'2016 voter turnout'!AQ36</f>
        <v>91257</v>
      </c>
      <c r="G39" s="39">
        <f>'2016 voter turnout'!G36/'2016 voter turnout'!AQ36*100</f>
        <v>47.904270357342448</v>
      </c>
      <c r="H39" s="39">
        <f>'2016 voter turnout'!D36/'2016 voter turnout'!AQ36*100</f>
        <v>26.038550467361411</v>
      </c>
      <c r="I39" s="27">
        <f>'2016 voter turnout'!M36/'2016 voter turnout'!AQ36*100</f>
        <v>7.6300996087971331</v>
      </c>
      <c r="J39" s="27">
        <f>'2016 voter turnout'!J36/'2016 voter turnout'!AQ36*100</f>
        <v>6.3370481168567885</v>
      </c>
      <c r="K39" s="27">
        <f>('2016 voter turnout'!P36+'2016 voter turnout'!S36)/'2016 voter turnout'!AQ36*100</f>
        <v>1.6820627458715498</v>
      </c>
      <c r="L39" s="27">
        <f>('2016 voter turnout'!V36+'2016 voter turnout'!Y36)/'2016 voter turnout'!AQ36*100</f>
        <v>2.5203546029345691</v>
      </c>
      <c r="M39" s="27">
        <f>('2016 voter turnout'!AB36+'2016 voter turnout'!AE36+'2016 voter turnout'!AH36+'2016 voter turnout'!AK36+'2016 voter turnout'!AN36)/'2016 voter turnout'!AQ36*100</f>
        <v>7.8876141008361005</v>
      </c>
      <c r="N39" s="38" t="str">
        <f>'11-1-16 registered voters'!Q42</f>
        <v>134621</v>
      </c>
      <c r="O39" s="39">
        <f>'11-1-16 registered voters'!H42/$N39*100</f>
        <v>43.99165063400212</v>
      </c>
      <c r="P39" s="39">
        <f>'11-1-16 registered voters'!G42/$N39*100</f>
        <v>28.941992705447145</v>
      </c>
      <c r="Q39" s="39">
        <f>'11-1-16 registered voters'!L42/$N39*100</f>
        <v>6.9625095638867638</v>
      </c>
      <c r="R39" s="39">
        <f>'11-1-16 registered voters'!K42/$N39*100</f>
        <v>5.7509601028071398</v>
      </c>
      <c r="S39" s="27">
        <f>('11-1-16 registered voters'!E42+'11-1-16 registered voters'!F42)/N39*100</f>
        <v>2.2619056462216149</v>
      </c>
      <c r="T39" s="27">
        <f>('11-1-16 registered voters'!I42+'11-1-16 registered voters'!J42)/N39*100</f>
        <v>2.7261719939682516</v>
      </c>
      <c r="U39" s="27">
        <f>('11-1-16 registered voters'!C42+'11-1-16 registered voters'!D42+'11-1-16 registered voters'!M42+'11-1-16 registered voters'!N42+'11-1-16 registered voters'!O42+'11-1-16 registered voters'!P42)/N39*100</f>
        <v>9.3648093536669617</v>
      </c>
      <c r="V39" s="27">
        <f>'2014_gov_election'!R36</f>
        <v>62287</v>
      </c>
      <c r="W39" s="27">
        <f>'2014_gov_election'!L36/V39*100</f>
        <v>82.697834219018418</v>
      </c>
      <c r="X39" s="27">
        <f>'2014_gov_election'!G36/V39*100</f>
        <v>15.889350907894103</v>
      </c>
      <c r="Y39" s="27">
        <f>'2014_gov_election'!Q36/V39*100</f>
        <v>1.4128148730874821</v>
      </c>
      <c r="Z39" s="27">
        <f>V39/'2014_gov_election'!B36*100</f>
        <v>48.172467130703787</v>
      </c>
      <c r="AA39" s="27">
        <f t="shared" si="0"/>
        <v>81</v>
      </c>
    </row>
    <row r="40" spans="1:27">
      <c r="A40" t="s">
        <v>32</v>
      </c>
      <c r="B40" s="18">
        <f>'2016_pres_election'!R37</f>
        <v>2447</v>
      </c>
      <c r="C40" s="27">
        <f>'2016_pres_election'!L37/'2016_pres_election'!R37*100</f>
        <v>28.034327748263177</v>
      </c>
      <c r="D40" s="27">
        <f>'2016_pres_election'!G37/'2016_pres_election'!R37*100</f>
        <v>70.576215774417648</v>
      </c>
      <c r="E40" s="27">
        <f>'2016_pres_election'!Q37/'2016_pres_election'!R37*100</f>
        <v>1.3894564773191664</v>
      </c>
      <c r="F40" s="77">
        <f>'2016 voter turnout'!AQ37</f>
        <v>2411</v>
      </c>
      <c r="G40" s="39">
        <f>'2016 voter turnout'!G37/'2016 voter turnout'!AQ37*100</f>
        <v>15.636665284114477</v>
      </c>
      <c r="H40" s="39">
        <f>'2016 voter turnout'!D37/'2016 voter turnout'!AQ37*100</f>
        <v>7.3828287017834917</v>
      </c>
      <c r="I40" s="27">
        <f>'2016 voter turnout'!M37/'2016 voter turnout'!AQ37*100</f>
        <v>38.282870178349235</v>
      </c>
      <c r="J40" s="27">
        <f>'2016 voter turnout'!J37/'2016 voter turnout'!AQ37*100</f>
        <v>34.384072998755705</v>
      </c>
      <c r="K40" s="27">
        <f>('2016 voter turnout'!P37+'2016 voter turnout'!S37)/'2016 voter turnout'!AQ37*100</f>
        <v>0.16590626296142677</v>
      </c>
      <c r="L40" s="27">
        <f>('2016 voter turnout'!V37+'2016 voter turnout'!Y37)/'2016 voter turnout'!AQ37*100</f>
        <v>0.37328909166321028</v>
      </c>
      <c r="M40" s="27">
        <f>('2016 voter turnout'!AB37+'2016 voter turnout'!AE37+'2016 voter turnout'!AH37+'2016 voter turnout'!AK37+'2016 voter turnout'!AN37)/'2016 voter turnout'!AQ37*100</f>
        <v>3.7743674823724591</v>
      </c>
      <c r="N40" s="38" t="str">
        <f>'11-1-16 registered voters'!Q43</f>
        <v>3498</v>
      </c>
      <c r="O40" s="39">
        <f>'11-1-16 registered voters'!H43/$N40*100</f>
        <v>17.238421955403087</v>
      </c>
      <c r="P40" s="39">
        <f>'11-1-16 registered voters'!G43/$N40*100</f>
        <v>11.0062893081761</v>
      </c>
      <c r="Q40" s="39">
        <f>'11-1-16 registered voters'!L43/$N40*100</f>
        <v>35.363064608347628</v>
      </c>
      <c r="R40" s="39">
        <f>'11-1-16 registered voters'!K43/$N40*100</f>
        <v>30.989136649514009</v>
      </c>
      <c r="S40" s="27">
        <f>('11-1-16 registered voters'!E43+'11-1-16 registered voters'!F43)/N40*100</f>
        <v>0.17152658662092624</v>
      </c>
      <c r="T40" s="27">
        <f>('11-1-16 registered voters'!I43+'11-1-16 registered voters'!J43)/N40*100</f>
        <v>0.48599199542595767</v>
      </c>
      <c r="U40" s="27">
        <f>('11-1-16 registered voters'!C43+'11-1-16 registered voters'!D43+'11-1-16 registered voters'!M43+'11-1-16 registered voters'!N43+'11-1-16 registered voters'!O43+'11-1-16 registered voters'!P43)/N40*100</f>
        <v>4.7455688965122933</v>
      </c>
      <c r="V40" s="27">
        <f>'2014_gov_election'!R37</f>
        <v>1168</v>
      </c>
      <c r="W40" s="27">
        <f>'2014_gov_election'!L37/V40*100</f>
        <v>34.845890410958901</v>
      </c>
      <c r="X40" s="27">
        <f>'2014_gov_election'!G37/V40*100</f>
        <v>62.328767123287676</v>
      </c>
      <c r="Y40" s="27">
        <f>'2014_gov_election'!Q37/V40*100</f>
        <v>2.8253424657534243</v>
      </c>
      <c r="Z40" s="27">
        <f>V40/'2014_gov_election'!B37*100</f>
        <v>32.9385222786238</v>
      </c>
      <c r="AA40" s="27">
        <f t="shared" si="0"/>
        <v>158</v>
      </c>
    </row>
    <row r="41" spans="1:27">
      <c r="A41" t="s">
        <v>33</v>
      </c>
      <c r="B41" s="18">
        <f>'2016_pres_election'!R38</f>
        <v>327499</v>
      </c>
      <c r="C41" s="27">
        <f>'2016_pres_election'!L38/'2016_pres_election'!R38*100</f>
        <v>48.892057685672327</v>
      </c>
      <c r="D41" s="27">
        <f>'2016_pres_election'!G38/'2016_pres_election'!R38*100</f>
        <v>46.69082959031936</v>
      </c>
      <c r="E41" s="27">
        <f>'2016_pres_election'!Q38/'2016_pres_election'!R38*100</f>
        <v>4.4171127240083177</v>
      </c>
      <c r="F41" s="77">
        <f>'2016 voter turnout'!AQ38</f>
        <v>330275</v>
      </c>
      <c r="G41" s="39">
        <f>'2016 voter turnout'!G38/'2016 voter turnout'!AQ38*100</f>
        <v>15.206116115358414</v>
      </c>
      <c r="H41" s="39">
        <f>'2016 voter turnout'!D38/'2016 voter turnout'!AQ38*100</f>
        <v>8.9543562183029302</v>
      </c>
      <c r="I41" s="27">
        <f>'2016 voter turnout'!M38/'2016 voter turnout'!AQ38*100</f>
        <v>34.153659828930437</v>
      </c>
      <c r="J41" s="27">
        <f>'2016 voter turnout'!J38/'2016 voter turnout'!AQ38*100</f>
        <v>29.915070774354703</v>
      </c>
      <c r="K41" s="27">
        <f>('2016 voter turnout'!P38+'2016 voter turnout'!S38)/'2016 voter turnout'!AQ38*100</f>
        <v>2.3749905381878738</v>
      </c>
      <c r="L41" s="27">
        <f>('2016 voter turnout'!V38+'2016 voter turnout'!Y38)/'2016 voter turnout'!AQ38*100</f>
        <v>3.5752024827795021</v>
      </c>
      <c r="M41" s="27">
        <f>('2016 voter turnout'!AB38+'2016 voter turnout'!AE38+'2016 voter turnout'!AH38+'2016 voter turnout'!AK38+'2016 voter turnout'!AN38)/'2016 voter turnout'!AQ38*100</f>
        <v>5.8206040420861402</v>
      </c>
      <c r="N41" s="38" t="str">
        <f>'11-1-16 registered voters'!Q44</f>
        <v>423890</v>
      </c>
      <c r="O41" s="39">
        <f>'11-1-16 registered voters'!H44/$N41*100</f>
        <v>15.320484087852982</v>
      </c>
      <c r="P41" s="39">
        <f>'11-1-16 registered voters'!G44/$N41*100</f>
        <v>10.352449928047371</v>
      </c>
      <c r="Q41" s="39">
        <f>'11-1-16 registered voters'!L44/$N41*100</f>
        <v>31.944844181273446</v>
      </c>
      <c r="R41" s="39">
        <f>'11-1-16 registered voters'!K44/$N41*100</f>
        <v>28.621104531836089</v>
      </c>
      <c r="S41" s="27">
        <f>('11-1-16 registered voters'!E44+'11-1-16 registered voters'!F44)/N41*100</f>
        <v>2.5940692160702068</v>
      </c>
      <c r="T41" s="27">
        <f>('11-1-16 registered voters'!I44+'11-1-16 registered voters'!J44)/N41*100</f>
        <v>3.8755337469626552</v>
      </c>
      <c r="U41" s="27">
        <f>('11-1-16 registered voters'!C44+'11-1-16 registered voters'!D44+'11-1-16 registered voters'!M44+'11-1-16 registered voters'!N44+'11-1-16 registered voters'!O44+'11-1-16 registered voters'!P44)/N41*100</f>
        <v>7.2915143079572529</v>
      </c>
      <c r="V41" s="27">
        <f>'2014_gov_election'!R38</f>
        <v>213075</v>
      </c>
      <c r="W41" s="27">
        <f>'2014_gov_election'!L38/V41*100</f>
        <v>41.463803824944264</v>
      </c>
      <c r="X41" s="27">
        <f>'2014_gov_election'!G38/V41*100</f>
        <v>55.667253314560604</v>
      </c>
      <c r="Y41" s="27">
        <f>'2014_gov_election'!Q38/V41*100</f>
        <v>2.8689428604951308</v>
      </c>
      <c r="Z41" s="27">
        <f>V41/'2014_gov_election'!B38*100</f>
        <v>53.001094472911788</v>
      </c>
      <c r="AA41" s="27">
        <f t="shared" si="0"/>
        <v>29</v>
      </c>
    </row>
    <row r="42" spans="1:27">
      <c r="A42" t="s">
        <v>34</v>
      </c>
      <c r="B42" s="18">
        <f>'2016_pres_election'!R39</f>
        <v>13915</v>
      </c>
      <c r="C42" s="27">
        <f>'2016_pres_election'!L39/'2016_pres_election'!R39*100</f>
        <v>29.421487603305785</v>
      </c>
      <c r="D42" s="27">
        <f>'2016_pres_election'!G39/'2016_pres_election'!R39*100</f>
        <v>68.904060366510961</v>
      </c>
      <c r="E42" s="27">
        <f>'2016_pres_election'!Q39/'2016_pres_election'!R39*100</f>
        <v>1.6744520301832555</v>
      </c>
      <c r="F42" s="77">
        <f>'2016 voter turnout'!AQ39</f>
        <v>13788</v>
      </c>
      <c r="G42" s="39">
        <f>'2016 voter turnout'!G39/'2016 voter turnout'!AQ39*100</f>
        <v>15.361183637946041</v>
      </c>
      <c r="H42" s="39">
        <f>'2016 voter turnout'!D39/'2016 voter turnout'!AQ39*100</f>
        <v>8.093994778067886</v>
      </c>
      <c r="I42" s="27">
        <f>'2016 voter turnout'!M39/'2016 voter turnout'!AQ39*100</f>
        <v>39.295039164490866</v>
      </c>
      <c r="J42" s="27">
        <f>'2016 voter turnout'!J39/'2016 voter turnout'!AQ39*100</f>
        <v>33.463881636205393</v>
      </c>
      <c r="K42" s="27">
        <f>('2016 voter turnout'!P39+'2016 voter turnout'!S39)/'2016 voter turnout'!AQ39*100</f>
        <v>0.44966637655932701</v>
      </c>
      <c r="L42" s="27">
        <f>('2016 voter turnout'!V39+'2016 voter turnout'!Y39)/'2016 voter turnout'!AQ39*100</f>
        <v>1.8131708732230924</v>
      </c>
      <c r="M42" s="27">
        <f>('2016 voter turnout'!AB39+'2016 voter turnout'!AE39+'2016 voter turnout'!AH39+'2016 voter turnout'!AK39+'2016 voter turnout'!AN39)/'2016 voter turnout'!AQ39*100</f>
        <v>1.5230635335073976</v>
      </c>
      <c r="N42" s="38" t="str">
        <f>'11-1-16 registered voters'!Q45</f>
        <v>18908</v>
      </c>
      <c r="O42" s="39">
        <f>'11-1-16 registered voters'!H45/$N42*100</f>
        <v>16.379310344827587</v>
      </c>
      <c r="P42" s="39">
        <f>'11-1-16 registered voters'!G45/$N42*100</f>
        <v>10.900148085466469</v>
      </c>
      <c r="Q42" s="39">
        <f>'11-1-16 registered voters'!L45/$N42*100</f>
        <v>36.487201184683734</v>
      </c>
      <c r="R42" s="39">
        <f>'11-1-16 registered voters'!K45/$N42*100</f>
        <v>31.394118891474509</v>
      </c>
      <c r="S42" s="27">
        <f>('11-1-16 registered voters'!E45+'11-1-16 registered voters'!F45)/N42*100</f>
        <v>0.48656653268457795</v>
      </c>
      <c r="T42" s="27">
        <f>('11-1-16 registered voters'!I45+'11-1-16 registered voters'!J45)/N42*100</f>
        <v>2.2212819970382909</v>
      </c>
      <c r="U42" s="27">
        <f>('11-1-16 registered voters'!C45+'11-1-16 registered voters'!D45+'11-1-16 registered voters'!M45+'11-1-16 registered voters'!N45+'11-1-16 registered voters'!O45+'11-1-16 registered voters'!P45)/N42*100</f>
        <v>2.1313729638248362</v>
      </c>
      <c r="V42" s="27">
        <f>'2014_gov_election'!R39</f>
        <v>8183</v>
      </c>
      <c r="W42" s="27">
        <f>'2014_gov_election'!L39/V42*100</f>
        <v>33.655138702187458</v>
      </c>
      <c r="X42" s="27">
        <f>'2014_gov_election'!G39/V42*100</f>
        <v>64.035194916289868</v>
      </c>
      <c r="Y42" s="27">
        <f>'2014_gov_election'!Q39/V42*100</f>
        <v>2.309666381522669</v>
      </c>
      <c r="Z42" s="27">
        <f>V42/'2014_gov_election'!B39*100</f>
        <v>43.415747028862476</v>
      </c>
      <c r="AA42" s="27">
        <f t="shared" si="0"/>
        <v>128</v>
      </c>
    </row>
    <row r="43" spans="1:27">
      <c r="A43" t="s">
        <v>35</v>
      </c>
      <c r="B43" s="18">
        <f>'2016_pres_election'!R40</f>
        <v>13601</v>
      </c>
      <c r="C43" s="27">
        <f>'2016_pres_election'!L40/'2016_pres_election'!R40*100</f>
        <v>25.461363135063596</v>
      </c>
      <c r="D43" s="27">
        <f>'2016_pres_election'!G40/'2016_pres_election'!R40*100</f>
        <v>72.774060730828609</v>
      </c>
      <c r="E43" s="27">
        <f>'2016_pres_election'!Q40/'2016_pres_election'!R40*100</f>
        <v>1.7645761341077864</v>
      </c>
      <c r="F43" s="77">
        <f>'2016 voter turnout'!AQ40</f>
        <v>13337</v>
      </c>
      <c r="G43" s="39">
        <f>'2016 voter turnout'!G40/'2016 voter turnout'!AQ40*100</f>
        <v>11.336882357351728</v>
      </c>
      <c r="H43" s="39">
        <f>'2016 voter turnout'!D40/'2016 voter turnout'!AQ40*100</f>
        <v>5.8258978780835271</v>
      </c>
      <c r="I43" s="27">
        <f>'2016 voter turnout'!M40/'2016 voter turnout'!AQ40*100</f>
        <v>41.538576891354879</v>
      </c>
      <c r="J43" s="27">
        <f>'2016 voter turnout'!J40/'2016 voter turnout'!AQ40*100</f>
        <v>35.435255304791177</v>
      </c>
      <c r="K43" s="27">
        <f>('2016 voter turnout'!P40+'2016 voter turnout'!S40)/'2016 voter turnout'!AQ40*100</f>
        <v>0.26992577041313637</v>
      </c>
      <c r="L43" s="27">
        <f>('2016 voter turnout'!V40+'2016 voter turnout'!Y40)/'2016 voter turnout'!AQ40*100</f>
        <v>1.9269700832271124</v>
      </c>
      <c r="M43" s="27">
        <f>('2016 voter turnout'!AB40+'2016 voter turnout'!AE40+'2016 voter turnout'!AH40+'2016 voter turnout'!AK40+'2016 voter turnout'!AN40)/'2016 voter turnout'!AQ40*100</f>
        <v>3.6664917147784362</v>
      </c>
      <c r="N43" s="38" t="str">
        <f>'11-1-16 registered voters'!Q46</f>
        <v>18474</v>
      </c>
      <c r="O43" s="39">
        <f>'11-1-16 registered voters'!H46/$N43*100</f>
        <v>13.213164447331385</v>
      </c>
      <c r="P43" s="39">
        <f>'11-1-16 registered voters'!G46/$N43*100</f>
        <v>8.5904514452744394</v>
      </c>
      <c r="Q43" s="39">
        <f>'11-1-16 registered voters'!L46/$N43*100</f>
        <v>37.63126556241204</v>
      </c>
      <c r="R43" s="39">
        <f>'11-1-16 registered voters'!K46/$N43*100</f>
        <v>32.559272491068533</v>
      </c>
      <c r="S43" s="27">
        <f>('11-1-16 registered voters'!E46+'11-1-16 registered voters'!F46)/N43*100</f>
        <v>0.36267186315903432</v>
      </c>
      <c r="T43" s="27">
        <f>('11-1-16 registered voters'!I46+'11-1-16 registered voters'!J46)/N43*100</f>
        <v>2.8255927249106851</v>
      </c>
      <c r="U43" s="27">
        <f>('11-1-16 registered voters'!C46+'11-1-16 registered voters'!D46+'11-1-16 registered voters'!M46+'11-1-16 registered voters'!N46+'11-1-16 registered voters'!O46+'11-1-16 registered voters'!P46)/N43*100</f>
        <v>4.8175814658438885</v>
      </c>
      <c r="V43" s="27">
        <f>'2014_gov_election'!R40</f>
        <v>7904</v>
      </c>
      <c r="W43" s="27">
        <f>'2014_gov_election'!L40/V43*100</f>
        <v>26.78390688259109</v>
      </c>
      <c r="X43" s="27">
        <f>'2014_gov_election'!G40/V43*100</f>
        <v>70.55921052631578</v>
      </c>
      <c r="Y43" s="27">
        <f>'2014_gov_election'!Q40/V43*100</f>
        <v>2.6568825910931175</v>
      </c>
      <c r="Z43" s="27">
        <f>V43/'2014_gov_election'!B40*100</f>
        <v>43.509853572608172</v>
      </c>
      <c r="AA43" s="27">
        <f t="shared" si="0"/>
        <v>125</v>
      </c>
    </row>
    <row r="44" spans="1:27">
      <c r="A44" t="s">
        <v>36</v>
      </c>
      <c r="B44" s="18">
        <f>'2016_pres_election'!R41</f>
        <v>64242</v>
      </c>
      <c r="C44" s="27">
        <f>'2016_pres_election'!L41/'2016_pres_election'!R41*100</f>
        <v>29.399769621120143</v>
      </c>
      <c r="D44" s="27">
        <f>'2016_pres_election'!G41/'2016_pres_election'!R41*100</f>
        <v>67.066716478316366</v>
      </c>
      <c r="E44" s="27">
        <f>'2016_pres_election'!Q41/'2016_pres_election'!R41*100</f>
        <v>3.5335139005634946</v>
      </c>
      <c r="F44" s="77">
        <f>'2016 voter turnout'!AQ41</f>
        <v>64464</v>
      </c>
      <c r="G44" s="39">
        <f>'2016 voter turnout'!G41/'2016 voter turnout'!AQ41*100</f>
        <v>8.7475179945395887</v>
      </c>
      <c r="H44" s="39">
        <f>'2016 voter turnout'!D41/'2016 voter turnout'!AQ41*100</f>
        <v>5.8901092082402577</v>
      </c>
      <c r="I44" s="27">
        <f>'2016 voter turnout'!M41/'2016 voter turnout'!AQ41*100</f>
        <v>38.78443782576322</v>
      </c>
      <c r="J44" s="27">
        <f>'2016 voter turnout'!J41/'2016 voter turnout'!AQ41*100</f>
        <v>33.919707123355671</v>
      </c>
      <c r="K44" s="27">
        <f>('2016 voter turnout'!P41+'2016 voter turnout'!S41)/'2016 voter turnout'!AQ41*100</f>
        <v>2.1857160585753288</v>
      </c>
      <c r="L44" s="27">
        <f>('2016 voter turnout'!V41+'2016 voter turnout'!Y41)/'2016 voter turnout'!AQ41*100</f>
        <v>1.9592330603127328</v>
      </c>
      <c r="M44" s="27">
        <f>('2016 voter turnout'!AB41+'2016 voter turnout'!AE41+'2016 voter turnout'!AH41+'2016 voter turnout'!AK41+'2016 voter turnout'!AN41)/'2016 voter turnout'!AQ41*100</f>
        <v>8.5132787292132051</v>
      </c>
      <c r="N44" s="38" t="str">
        <f>'11-1-16 registered voters'!Q47</f>
        <v>81436</v>
      </c>
      <c r="O44" s="39">
        <f>'11-1-16 registered voters'!H47/$N44*100</f>
        <v>8.5821995186404045</v>
      </c>
      <c r="P44" s="39">
        <f>'11-1-16 registered voters'!G47/$N44*100</f>
        <v>6.3424038508767628</v>
      </c>
      <c r="Q44" s="39">
        <f>'11-1-16 registered voters'!L47/$N44*100</f>
        <v>37.325015963455968</v>
      </c>
      <c r="R44" s="39">
        <f>'11-1-16 registered voters'!K47/$N44*100</f>
        <v>32.904366619185616</v>
      </c>
      <c r="S44" s="27">
        <f>('11-1-16 registered voters'!E47+'11-1-16 registered voters'!F47)/N44*100</f>
        <v>2.4374969301046221</v>
      </c>
      <c r="T44" s="27">
        <f>('11-1-16 registered voters'!I47+'11-1-16 registered voters'!J47)/N44*100</f>
        <v>2.1501547227270494</v>
      </c>
      <c r="U44" s="27">
        <f>('11-1-16 registered voters'!C47+'11-1-16 registered voters'!D47+'11-1-16 registered voters'!M47+'11-1-16 registered voters'!N47+'11-1-16 registered voters'!O47+'11-1-16 registered voters'!P47)/N44*100</f>
        <v>10.258362395009577</v>
      </c>
      <c r="V44" s="27">
        <f>'2014_gov_election'!R41</f>
        <v>39773</v>
      </c>
      <c r="W44" s="27">
        <f>'2014_gov_election'!L41/V44*100</f>
        <v>26.160963467679078</v>
      </c>
      <c r="X44" s="27">
        <f>'2014_gov_election'!G41/V44*100</f>
        <v>71.375053428205064</v>
      </c>
      <c r="Y44" s="27">
        <f>'2014_gov_election'!Q41/V44*100</f>
        <v>2.4639831041158575</v>
      </c>
      <c r="Z44" s="27">
        <f>V44/'2014_gov_election'!B41*100</f>
        <v>52.21883780164378</v>
      </c>
      <c r="AA44" s="27">
        <f t="shared" si="0"/>
        <v>40</v>
      </c>
    </row>
    <row r="45" spans="1:27">
      <c r="A45" t="s">
        <v>37</v>
      </c>
      <c r="B45" s="18">
        <f>'2016_pres_election'!R42</f>
        <v>6041</v>
      </c>
      <c r="C45" s="27">
        <f>'2016_pres_election'!L42/'2016_pres_election'!R42*100</f>
        <v>29.018374441317661</v>
      </c>
      <c r="D45" s="27">
        <f>'2016_pres_election'!G42/'2016_pres_election'!R42*100</f>
        <v>69.127627876179446</v>
      </c>
      <c r="E45" s="27">
        <f>'2016_pres_election'!Q42/'2016_pres_election'!R42*100</f>
        <v>1.8539976825028968</v>
      </c>
      <c r="F45" s="77">
        <f>'2016 voter turnout'!AQ42</f>
        <v>6020</v>
      </c>
      <c r="G45" s="39">
        <f>'2016 voter turnout'!G42/'2016 voter turnout'!AQ42*100</f>
        <v>14.6843853820598</v>
      </c>
      <c r="H45" s="39">
        <f>'2016 voter turnout'!D42/'2016 voter turnout'!AQ42*100</f>
        <v>8.1395348837209305</v>
      </c>
      <c r="I45" s="27">
        <f>'2016 voter turnout'!M42/'2016 voter turnout'!AQ42*100</f>
        <v>39.518272425249165</v>
      </c>
      <c r="J45" s="27">
        <f>'2016 voter turnout'!J42/'2016 voter turnout'!AQ42*100</f>
        <v>34.285714285714285</v>
      </c>
      <c r="K45" s="27">
        <f>('2016 voter turnout'!P42+'2016 voter turnout'!S42)/'2016 voter turnout'!AQ42*100</f>
        <v>0.28239202657807311</v>
      </c>
      <c r="L45" s="27">
        <f>('2016 voter turnout'!V42+'2016 voter turnout'!Y42)/'2016 voter turnout'!AQ42*100</f>
        <v>0.64784053156146182</v>
      </c>
      <c r="M45" s="27">
        <f>('2016 voter turnout'!AB42+'2016 voter turnout'!AE42+'2016 voter turnout'!AH42+'2016 voter turnout'!AK42+'2016 voter turnout'!AN42)/'2016 voter turnout'!AQ42*100</f>
        <v>2.441860465116279</v>
      </c>
      <c r="N45" s="38" t="str">
        <f>'11-1-16 registered voters'!Q48</f>
        <v>8010</v>
      </c>
      <c r="O45" s="39">
        <f>'11-1-16 registered voters'!H48/$N45*100</f>
        <v>16.242197253433208</v>
      </c>
      <c r="P45" s="39">
        <f>'11-1-16 registered voters'!G48/$N45*100</f>
        <v>10.0749063670412</v>
      </c>
      <c r="Q45" s="39">
        <f>'11-1-16 registered voters'!L48/$N45*100</f>
        <v>36.866416978776527</v>
      </c>
      <c r="R45" s="39">
        <f>'11-1-16 registered voters'!K48/$N45*100</f>
        <v>32.272159800249689</v>
      </c>
      <c r="S45" s="27">
        <f>('11-1-16 registered voters'!E48+'11-1-16 registered voters'!F48)/N45*100</f>
        <v>0.44943820224719105</v>
      </c>
      <c r="T45" s="27">
        <f>('11-1-16 registered voters'!I48+'11-1-16 registered voters'!J48)/N45*100</f>
        <v>0.87390761548064921</v>
      </c>
      <c r="U45" s="27">
        <f>('11-1-16 registered voters'!C48+'11-1-16 registered voters'!D48+'11-1-16 registered voters'!M48+'11-1-16 registered voters'!N48+'11-1-16 registered voters'!O48+'11-1-16 registered voters'!P48)/N45*100</f>
        <v>3.2209737827715355</v>
      </c>
      <c r="V45" s="27">
        <f>'2014_gov_election'!R42</f>
        <v>3539</v>
      </c>
      <c r="W45" s="27">
        <f>'2014_gov_election'!L42/V45*100</f>
        <v>34.868606951116135</v>
      </c>
      <c r="X45" s="27">
        <f>'2014_gov_election'!G42/V45*100</f>
        <v>62.757841198078559</v>
      </c>
      <c r="Y45" s="27">
        <f>'2014_gov_election'!Q42/V45*100</f>
        <v>2.3735518508053119</v>
      </c>
      <c r="Z45" s="27">
        <f>V45/'2014_gov_election'!B42*100</f>
        <v>45.192184906142259</v>
      </c>
      <c r="AA45" s="27">
        <f t="shared" si="0"/>
        <v>107</v>
      </c>
    </row>
    <row r="46" spans="1:27">
      <c r="A46" t="s">
        <v>38</v>
      </c>
      <c r="B46" s="18">
        <f>'2016_pres_election'!R43</f>
        <v>61351</v>
      </c>
      <c r="C46" s="27">
        <f>'2016_pres_election'!L43/'2016_pres_election'!R43*100</f>
        <v>27.029714267086113</v>
      </c>
      <c r="D46" s="27">
        <f>'2016_pres_election'!G43/'2016_pres_election'!R43*100</f>
        <v>69.327313328226097</v>
      </c>
      <c r="E46" s="27">
        <f>'2016_pres_election'!Q43/'2016_pres_election'!R43*100</f>
        <v>3.6429724046877805</v>
      </c>
      <c r="F46" s="77">
        <f>'2016 voter turnout'!AQ43</f>
        <v>61485</v>
      </c>
      <c r="G46" s="39">
        <f>'2016 voter turnout'!G43/'2016 voter turnout'!AQ43*100</f>
        <v>8.7240790436691871</v>
      </c>
      <c r="H46" s="39">
        <f>'2016 voter turnout'!D43/'2016 voter turnout'!AQ43*100</f>
        <v>4.9865820931934621</v>
      </c>
      <c r="I46" s="27">
        <f>'2016 voter turnout'!M43/'2016 voter turnout'!AQ43*100</f>
        <v>40.076441408473613</v>
      </c>
      <c r="J46" s="27">
        <f>'2016 voter turnout'!J43/'2016 voter turnout'!AQ43*100</f>
        <v>35.311051475969748</v>
      </c>
      <c r="K46" s="27">
        <f>('2016 voter turnout'!P43+'2016 voter turnout'!S43)/'2016 voter turnout'!AQ43*100</f>
        <v>0.69447832804749132</v>
      </c>
      <c r="L46" s="27">
        <f>('2016 voter turnout'!V43+'2016 voter turnout'!Y43)/'2016 voter turnout'!AQ43*100</f>
        <v>1.8150768480117101</v>
      </c>
      <c r="M46" s="27">
        <f>('2016 voter turnout'!AB43+'2016 voter turnout'!AE43+'2016 voter turnout'!AH43+'2016 voter turnout'!AK43+'2016 voter turnout'!AN43)/'2016 voter turnout'!AQ43*100</f>
        <v>8.392290802634788</v>
      </c>
      <c r="N46" s="38" t="str">
        <f>'11-1-16 registered voters'!Q49</f>
        <v>78796</v>
      </c>
      <c r="O46" s="39">
        <f>'11-1-16 registered voters'!H49/$N46*100</f>
        <v>9.1019848723285453</v>
      </c>
      <c r="P46" s="39">
        <f>'11-1-16 registered voters'!G49/$N46*100</f>
        <v>6.0129955835321587</v>
      </c>
      <c r="Q46" s="39">
        <f>'11-1-16 registered voters'!L49/$N46*100</f>
        <v>38.354738819229404</v>
      </c>
      <c r="R46" s="39">
        <f>'11-1-16 registered voters'!K49/$N46*100</f>
        <v>34.274582466115035</v>
      </c>
      <c r="S46" s="27">
        <f>('11-1-16 registered voters'!E49+'11-1-16 registered voters'!F49)/N46*100</f>
        <v>0.84395146961774703</v>
      </c>
      <c r="T46" s="27">
        <f>('11-1-16 registered voters'!I49+'11-1-16 registered voters'!J49)/N46*100</f>
        <v>2.0064470277679072</v>
      </c>
      <c r="U46" s="27">
        <f>('11-1-16 registered voters'!C49+'11-1-16 registered voters'!D49+'11-1-16 registered voters'!M49+'11-1-16 registered voters'!N49+'11-1-16 registered voters'!O49+'11-1-16 registered voters'!P49)/N46*100</f>
        <v>9.4052997614092089</v>
      </c>
      <c r="V46" s="27">
        <f>'2014_gov_election'!R43</f>
        <v>37171</v>
      </c>
      <c r="W46" s="27">
        <f>'2014_gov_election'!L43/V46*100</f>
        <v>27.292782007478948</v>
      </c>
      <c r="X46" s="27">
        <f>'2014_gov_election'!G43/V46*100</f>
        <v>69.742541228376965</v>
      </c>
      <c r="Y46" s="27">
        <f>'2014_gov_election'!Q43/V46*100</f>
        <v>2.964676764144091</v>
      </c>
      <c r="Z46" s="27">
        <f>V46/'2014_gov_election'!B43*100</f>
        <v>50.680355584642236</v>
      </c>
      <c r="AA46" s="27">
        <f t="shared" si="0"/>
        <v>52</v>
      </c>
    </row>
    <row r="47" spans="1:27">
      <c r="A47" t="s">
        <v>39</v>
      </c>
      <c r="B47" s="18">
        <f>'2016_pres_election'!R44</f>
        <v>5162</v>
      </c>
      <c r="C47" s="27">
        <f>'2016_pres_election'!L44/'2016_pres_election'!R44*100</f>
        <v>27.528089887640451</v>
      </c>
      <c r="D47" s="27">
        <f>'2016_pres_election'!G44/'2016_pres_election'!R44*100</f>
        <v>70.418442464161174</v>
      </c>
      <c r="E47" s="27">
        <f>'2016_pres_election'!Q44/'2016_pres_election'!R44*100</f>
        <v>2.0534676481983727</v>
      </c>
      <c r="F47" s="77">
        <f>'2016 voter turnout'!AQ44</f>
        <v>5123</v>
      </c>
      <c r="G47" s="39">
        <f>'2016 voter turnout'!G44/'2016 voter turnout'!AQ44*100</f>
        <v>13.0001951981261</v>
      </c>
      <c r="H47" s="39">
        <f>'2016 voter turnout'!D44/'2016 voter turnout'!AQ44*100</f>
        <v>7.3784891665040018</v>
      </c>
      <c r="I47" s="27">
        <f>'2016 voter turnout'!M44/'2016 voter turnout'!AQ44*100</f>
        <v>39.99609603747804</v>
      </c>
      <c r="J47" s="27">
        <f>'2016 voter turnout'!J44/'2016 voter turnout'!AQ44*100</f>
        <v>36.287331641616241</v>
      </c>
      <c r="K47" s="27">
        <f>('2016 voter turnout'!P44+'2016 voter turnout'!S44)/'2016 voter turnout'!AQ44*100</f>
        <v>0.15615850087839159</v>
      </c>
      <c r="L47" s="27">
        <f>('2016 voter turnout'!V44+'2016 voter turnout'!Y44)/'2016 voter turnout'!AQ44*100</f>
        <v>0.19519812609798945</v>
      </c>
      <c r="M47" s="27">
        <f>('2016 voter turnout'!AB44+'2016 voter turnout'!AE44+'2016 voter turnout'!AH44+'2016 voter turnout'!AK44+'2016 voter turnout'!AN44)/'2016 voter turnout'!AQ44*100</f>
        <v>2.9865313292992388</v>
      </c>
      <c r="N47" s="38" t="str">
        <f>'11-1-16 registered voters'!Q50</f>
        <v>6529</v>
      </c>
      <c r="O47" s="39">
        <f>'11-1-16 registered voters'!H50/$N47*100</f>
        <v>12.83504365140144</v>
      </c>
      <c r="P47" s="39">
        <f>'11-1-16 registered voters'!G50/$N47*100</f>
        <v>8.8374942563945478</v>
      </c>
      <c r="Q47" s="39">
        <f>'11-1-16 registered voters'!L50/$N47*100</f>
        <v>38.413233266962784</v>
      </c>
      <c r="R47" s="39">
        <f>'11-1-16 registered voters'!K50/$N47*100</f>
        <v>35.089600245060495</v>
      </c>
      <c r="S47" s="27">
        <f>('11-1-16 registered voters'!E50+'11-1-16 registered voters'!F50)/N47*100</f>
        <v>0.24506049931076732</v>
      </c>
      <c r="T47" s="27">
        <f>('11-1-16 registered voters'!I50+'11-1-16 registered voters'!J50)/N47*100</f>
        <v>0.41353959258691991</v>
      </c>
      <c r="U47" s="27">
        <f>('11-1-16 registered voters'!C50+'11-1-16 registered voters'!D50+'11-1-16 registered voters'!M50+'11-1-16 registered voters'!N50+'11-1-16 registered voters'!O50+'11-1-16 registered voters'!P50)/N47*100</f>
        <v>4.166028488283045</v>
      </c>
      <c r="V47" s="27">
        <f>'2014_gov_election'!R44</f>
        <v>3248</v>
      </c>
      <c r="W47" s="27">
        <f>'2014_gov_election'!L44/V47*100</f>
        <v>34.698275862068968</v>
      </c>
      <c r="X47" s="27">
        <f>'2014_gov_election'!G44/V47*100</f>
        <v>63.300492610837431</v>
      </c>
      <c r="Y47" s="27">
        <f>'2014_gov_election'!Q44/V47*100</f>
        <v>2.0012315270935961</v>
      </c>
      <c r="Z47" s="27">
        <f>V47/'2014_gov_election'!B44*100</f>
        <v>50.100262224278879</v>
      </c>
      <c r="AA47" s="27">
        <f t="shared" si="0"/>
        <v>56</v>
      </c>
    </row>
    <row r="48" spans="1:27">
      <c r="A48" t="s">
        <v>40</v>
      </c>
      <c r="B48" s="18">
        <f>'2016_pres_election'!R45</f>
        <v>7512</v>
      </c>
      <c r="C48" s="27">
        <f>'2016_pres_election'!L45/'2016_pres_election'!R45*100</f>
        <v>37.76624068157615</v>
      </c>
      <c r="D48" s="27">
        <f>'2016_pres_election'!G45/'2016_pres_election'!R45*100</f>
        <v>60.556443024494143</v>
      </c>
      <c r="E48" s="27">
        <f>'2016_pres_election'!Q45/'2016_pres_election'!R45*100</f>
        <v>1.6773162939297124</v>
      </c>
      <c r="F48" s="77">
        <f>'2016 voter turnout'!AQ45</f>
        <v>7432</v>
      </c>
      <c r="G48" s="39">
        <f>'2016 voter turnout'!G45/'2016 voter turnout'!AQ45*100</f>
        <v>21.770721205597415</v>
      </c>
      <c r="H48" s="39">
        <f>'2016 voter turnout'!D45/'2016 voter turnout'!AQ45*100</f>
        <v>10.333692142088267</v>
      </c>
      <c r="I48" s="27">
        <f>'2016 voter turnout'!M45/'2016 voter turnout'!AQ45*100</f>
        <v>35.400968783638319</v>
      </c>
      <c r="J48" s="27">
        <f>'2016 voter turnout'!J45/'2016 voter turnout'!AQ45*100</f>
        <v>29.991926803013996</v>
      </c>
      <c r="K48" s="27">
        <f>('2016 voter turnout'!P45+'2016 voter turnout'!S45)/'2016 voter turnout'!AQ45*100</f>
        <v>0.39020452099031216</v>
      </c>
      <c r="L48" s="27">
        <f>('2016 voter turnout'!V45+'2016 voter turnout'!Y45)/'2016 voter turnout'!AQ45*100</f>
        <v>0.44402583423035524</v>
      </c>
      <c r="M48" s="27">
        <f>('2016 voter turnout'!AB45+'2016 voter turnout'!AE45+'2016 voter turnout'!AH45+'2016 voter turnout'!AK45+'2016 voter turnout'!AN45)/'2016 voter turnout'!AQ45*100</f>
        <v>1.6684607104413347</v>
      </c>
      <c r="N48" s="38" t="str">
        <f>'11-1-16 registered voters'!Q51</f>
        <v>10262</v>
      </c>
      <c r="O48" s="39">
        <f>'11-1-16 registered voters'!H51/$N48*100</f>
        <v>25.024361722861038</v>
      </c>
      <c r="P48" s="39">
        <f>'11-1-16 registered voters'!G51/$N48*100</f>
        <v>15.240693821867083</v>
      </c>
      <c r="Q48" s="39">
        <f>'11-1-16 registered voters'!L51/$N48*100</f>
        <v>30.627557980900409</v>
      </c>
      <c r="R48" s="39">
        <f>'11-1-16 registered voters'!K51/$N48*100</f>
        <v>25.96959656986942</v>
      </c>
      <c r="S48" s="27">
        <f>('11-1-16 registered voters'!E51+'11-1-16 registered voters'!F51)/N48*100</f>
        <v>0.51646852465406357</v>
      </c>
      <c r="T48" s="27">
        <f>('11-1-16 registered voters'!I51+'11-1-16 registered voters'!J51)/N48*100</f>
        <v>0.48723445722081471</v>
      </c>
      <c r="U48" s="27">
        <f>('11-1-16 registered voters'!C51+'11-1-16 registered voters'!D51+'11-1-16 registered voters'!M51+'11-1-16 registered voters'!N51+'11-1-16 registered voters'!O51+'11-1-16 registered voters'!P51)/N48*100</f>
        <v>2.1340869226271679</v>
      </c>
      <c r="V48" s="27">
        <f>'2014_gov_election'!R45</f>
        <v>4983</v>
      </c>
      <c r="W48" s="27">
        <f>'2014_gov_election'!L45/V48*100</f>
        <v>36.744932771422839</v>
      </c>
      <c r="X48" s="27">
        <f>'2014_gov_election'!G45/V48*100</f>
        <v>61.348585189644787</v>
      </c>
      <c r="Y48" s="27">
        <f>'2014_gov_election'!Q45/V48*100</f>
        <v>1.9064820389323702</v>
      </c>
      <c r="Z48" s="27">
        <f>V48/'2014_gov_election'!B45*100</f>
        <v>48.63361311731407</v>
      </c>
      <c r="AA48" s="27">
        <f t="shared" si="0"/>
        <v>76</v>
      </c>
    </row>
    <row r="49" spans="1:27">
      <c r="A49" t="s">
        <v>41</v>
      </c>
      <c r="B49" s="18">
        <f>'2016_pres_election'!R46</f>
        <v>6242</v>
      </c>
      <c r="C49" s="27">
        <f>'2016_pres_election'!L46/'2016_pres_election'!R46*100</f>
        <v>15.459788529317525</v>
      </c>
      <c r="D49" s="27">
        <f>'2016_pres_election'!G46/'2016_pres_election'!R46*100</f>
        <v>80.919577058635056</v>
      </c>
      <c r="E49" s="27">
        <f>'2016_pres_election'!Q46/'2016_pres_election'!R46*100</f>
        <v>3.620634412047421</v>
      </c>
      <c r="F49" s="77">
        <f>'2016 voter turnout'!AQ46</f>
        <v>6270</v>
      </c>
      <c r="G49" s="39">
        <f>'2016 voter turnout'!G46/'2016 voter turnout'!AQ46*100</f>
        <v>0.23923444976076555</v>
      </c>
      <c r="H49" s="39">
        <f>'2016 voter turnout'!D46/'2016 voter turnout'!AQ46*100</f>
        <v>0.12759170653907495</v>
      </c>
      <c r="I49" s="27">
        <f>'2016 voter turnout'!M46/'2016 voter turnout'!AQ46*100</f>
        <v>48.229665071770334</v>
      </c>
      <c r="J49" s="27">
        <f>'2016 voter turnout'!J46/'2016 voter turnout'!AQ46*100</f>
        <v>42.902711323763953</v>
      </c>
      <c r="K49" s="27">
        <f>('2016 voter turnout'!P46+'2016 voter turnout'!S46)/'2016 voter turnout'!AQ46*100</f>
        <v>0.22328548644338117</v>
      </c>
      <c r="L49" s="27">
        <f>('2016 voter turnout'!V46+'2016 voter turnout'!Y46)/'2016 voter turnout'!AQ46*100</f>
        <v>0.28708133971291866</v>
      </c>
      <c r="M49" s="27">
        <f>('2016 voter turnout'!AB46+'2016 voter turnout'!AE46+'2016 voter turnout'!AH46+'2016 voter turnout'!AK46+'2016 voter turnout'!AN46)/'2016 voter turnout'!AQ46*100</f>
        <v>7.99043062200957</v>
      </c>
      <c r="N49" s="38" t="str">
        <f>'11-1-16 registered voters'!Q52</f>
        <v>8593</v>
      </c>
      <c r="O49" s="39">
        <f>'11-1-16 registered voters'!H52/$N49*100</f>
        <v>0.22111020598161293</v>
      </c>
      <c r="P49" s="39">
        <f>'11-1-16 registered voters'!G52/$N49*100</f>
        <v>0.16292330967066218</v>
      </c>
      <c r="Q49" s="39">
        <f>'11-1-16 registered voters'!L52/$N49*100</f>
        <v>46.54951704876062</v>
      </c>
      <c r="R49" s="39">
        <f>'11-1-16 registered voters'!K52/$N49*100</f>
        <v>42.278598859536828</v>
      </c>
      <c r="S49" s="27">
        <f>('11-1-16 registered voters'!E52+'11-1-16 registered voters'!F52)/N49*100</f>
        <v>0.32584661934132436</v>
      </c>
      <c r="T49" s="27">
        <f>('11-1-16 registered voters'!I52+'11-1-16 registered voters'!J52)/N49*100</f>
        <v>0.39567089491446522</v>
      </c>
      <c r="U49" s="27">
        <f>('11-1-16 registered voters'!C52+'11-1-16 registered voters'!D52+'11-1-16 registered voters'!M52+'11-1-16 registered voters'!N52+'11-1-16 registered voters'!O52+'11-1-16 registered voters'!P52)/N49*100</f>
        <v>10.066333061794484</v>
      </c>
      <c r="V49" s="27">
        <f>'2014_gov_election'!R46</f>
        <v>3436</v>
      </c>
      <c r="W49" s="27">
        <f>'2014_gov_election'!L46/V49*100</f>
        <v>25</v>
      </c>
      <c r="X49" s="27">
        <f>'2014_gov_election'!G46/V49*100</f>
        <v>71.303841676367881</v>
      </c>
      <c r="Y49" s="27">
        <f>'2014_gov_election'!Q46/V49*100</f>
        <v>3.69615832363213</v>
      </c>
      <c r="Z49" s="27">
        <f>V49/'2014_gov_election'!B46*100</f>
        <v>42.102683494669769</v>
      </c>
      <c r="AA49" s="27">
        <f t="shared" si="0"/>
        <v>137</v>
      </c>
    </row>
    <row r="50" spans="1:27">
      <c r="A50" t="s">
        <v>42</v>
      </c>
      <c r="B50" s="18">
        <f>'2016_pres_election'!R47</f>
        <v>11704</v>
      </c>
      <c r="C50" s="27">
        <f>'2016_pres_election'!L47/'2016_pres_election'!R47*100</f>
        <v>12.371838687628161</v>
      </c>
      <c r="D50" s="27">
        <f>'2016_pres_election'!G47/'2016_pres_election'!R47*100</f>
        <v>84.586466165413526</v>
      </c>
      <c r="E50" s="27">
        <f>'2016_pres_election'!Q47/'2016_pres_election'!R47*100</f>
        <v>3.0416951469583049</v>
      </c>
      <c r="F50" s="77">
        <f>'2016 voter turnout'!AQ47</f>
        <v>11748</v>
      </c>
      <c r="G50" s="39">
        <f>'2016 voter turnout'!G47/'2016 voter turnout'!AQ47*100</f>
        <v>0.11065713312904324</v>
      </c>
      <c r="H50" s="39">
        <f>'2016 voter turnout'!D47/'2016 voter turnout'!AQ47*100</f>
        <v>8.5120871637725568E-2</v>
      </c>
      <c r="I50" s="27">
        <f>'2016 voter turnout'!M47/'2016 voter turnout'!AQ47*100</f>
        <v>49.148791283622742</v>
      </c>
      <c r="J50" s="27">
        <f>'2016 voter turnout'!J47/'2016 voter turnout'!AQ47*100</f>
        <v>44.092611508341847</v>
      </c>
      <c r="K50" s="27">
        <f>('2016 voter turnout'!P47+'2016 voter turnout'!S47)/'2016 voter turnout'!AQ47*100</f>
        <v>0.27238678924072179</v>
      </c>
      <c r="L50" s="27">
        <f>('2016 voter turnout'!V47+'2016 voter turnout'!Y47)/'2016 voter turnout'!AQ47*100</f>
        <v>0.70650323459312225</v>
      </c>
      <c r="M50" s="27">
        <f>('2016 voter turnout'!AB47+'2016 voter turnout'!AE47+'2016 voter turnout'!AH47+'2016 voter turnout'!AK47+'2016 voter turnout'!AN47)/'2016 voter turnout'!AQ47*100</f>
        <v>5.5839291794347972</v>
      </c>
      <c r="N50" s="38" t="str">
        <f>'11-1-16 registered voters'!Q53</f>
        <v>14591</v>
      </c>
      <c r="O50" s="39">
        <f>'11-1-16 registered voters'!H53/$N50*100</f>
        <v>0.12336371736001644</v>
      </c>
      <c r="P50" s="39">
        <f>'11-1-16 registered voters'!G53/$N50*100</f>
        <v>0.23302035501336443</v>
      </c>
      <c r="Q50" s="39">
        <f>'11-1-16 registered voters'!L53/$N50*100</f>
        <v>48.084435610993076</v>
      </c>
      <c r="R50" s="39">
        <f>'11-1-16 registered voters'!K53/$N50*100</f>
        <v>43.684463025152489</v>
      </c>
      <c r="S50" s="27">
        <f>('11-1-16 registered voters'!E53+'11-1-16 registered voters'!F53)/N50*100</f>
        <v>0.34267699266671237</v>
      </c>
      <c r="T50" s="27">
        <f>('11-1-16 registered voters'!I53+'11-1-16 registered voters'!J53)/N50*100</f>
        <v>0.8566924816667808</v>
      </c>
      <c r="U50" s="27">
        <f>('11-1-16 registered voters'!C53+'11-1-16 registered voters'!D53+'11-1-16 registered voters'!M53+'11-1-16 registered voters'!N53+'11-1-16 registered voters'!O53+'11-1-16 registered voters'!P53)/N50*100</f>
        <v>6.6753478171475562</v>
      </c>
      <c r="V50" s="27">
        <f>'2014_gov_election'!R47</f>
        <v>7284</v>
      </c>
      <c r="W50" s="27">
        <f>'2014_gov_election'!L47/V50*100</f>
        <v>14.607358594179024</v>
      </c>
      <c r="X50" s="27">
        <f>'2014_gov_election'!G47/V50*100</f>
        <v>82.646897309170782</v>
      </c>
      <c r="Y50" s="27">
        <f>'2014_gov_election'!Q47/V50*100</f>
        <v>2.7457440966501925</v>
      </c>
      <c r="Z50" s="27">
        <f>V50/'2014_gov_election'!B47*100</f>
        <v>54.766917293233085</v>
      </c>
      <c r="AA50" s="27">
        <f t="shared" si="0"/>
        <v>17</v>
      </c>
    </row>
    <row r="51" spans="1:27">
      <c r="A51" t="s">
        <v>43</v>
      </c>
      <c r="B51" s="18">
        <f>'2016_pres_election'!R48</f>
        <v>10270</v>
      </c>
      <c r="C51" s="27">
        <f>'2016_pres_election'!L48/'2016_pres_election'!R48*100</f>
        <v>40.155793573515091</v>
      </c>
      <c r="D51" s="27">
        <f>'2016_pres_election'!G48/'2016_pres_election'!R48*100</f>
        <v>58.61733203505355</v>
      </c>
      <c r="E51" s="27">
        <f>'2016_pres_election'!Q48/'2016_pres_election'!R48*100</f>
        <v>1.2268743914313536</v>
      </c>
      <c r="F51" s="77">
        <f>'2016 voter turnout'!AQ48</f>
        <v>10109</v>
      </c>
      <c r="G51" s="39">
        <f>'2016 voter turnout'!G48/'2016 voter turnout'!AQ48*100</f>
        <v>21.960629142348402</v>
      </c>
      <c r="H51" s="39">
        <f>'2016 voter turnout'!D48/'2016 voter turnout'!AQ48*100</f>
        <v>10.802255415965972</v>
      </c>
      <c r="I51" s="27">
        <f>'2016 voter turnout'!M48/'2016 voter turnout'!AQ48*100</f>
        <v>34.543476110396675</v>
      </c>
      <c r="J51" s="27">
        <f>'2016 voter turnout'!J48/'2016 voter turnout'!AQ48*100</f>
        <v>28.796122267286577</v>
      </c>
      <c r="K51" s="27">
        <f>('2016 voter turnout'!P48+'2016 voter turnout'!S48)/'2016 voter turnout'!AQ48*100</f>
        <v>0.23741220694430704</v>
      </c>
      <c r="L51" s="27">
        <f>('2016 voter turnout'!V48+'2016 voter turnout'!Y48)/'2016 voter turnout'!AQ48*100</f>
        <v>0.81115837372638255</v>
      </c>
      <c r="M51" s="27">
        <f>('2016 voter turnout'!AB48+'2016 voter turnout'!AE48+'2016 voter turnout'!AH48+'2016 voter turnout'!AK48+'2016 voter turnout'!AN48)/'2016 voter turnout'!AQ48*100</f>
        <v>2.8489464833316847</v>
      </c>
      <c r="N51" s="38" t="str">
        <f>'11-1-16 registered voters'!Q54</f>
        <v>13838</v>
      </c>
      <c r="O51" s="39">
        <f>'11-1-16 registered voters'!H54/$N51*100</f>
        <v>23.225899696487932</v>
      </c>
      <c r="P51" s="39">
        <f>'11-1-16 registered voters'!G54/$N51*100</f>
        <v>13.903743315508022</v>
      </c>
      <c r="Q51" s="39">
        <f>'11-1-16 registered voters'!L54/$N51*100</f>
        <v>31.529122705593295</v>
      </c>
      <c r="R51" s="39">
        <f>'11-1-16 registered voters'!K54/$N51*100</f>
        <v>26.434455846220551</v>
      </c>
      <c r="S51" s="27">
        <f>('11-1-16 registered voters'!E54+'11-1-16 registered voters'!F54)/N51*100</f>
        <v>0.27460615695909812</v>
      </c>
      <c r="T51" s="27">
        <f>('11-1-16 registered voters'!I54+'11-1-16 registered voters'!J54)/N51*100</f>
        <v>0.9900274606156958</v>
      </c>
      <c r="U51" s="27">
        <f>('11-1-16 registered voters'!C54+'11-1-16 registered voters'!D54+'11-1-16 registered voters'!M54+'11-1-16 registered voters'!N54+'11-1-16 registered voters'!O54+'11-1-16 registered voters'!P54)/N51*100</f>
        <v>3.6421448186154066</v>
      </c>
      <c r="V51" s="27">
        <f>'2014_gov_election'!R48</f>
        <v>6051</v>
      </c>
      <c r="W51" s="27">
        <f>'2014_gov_election'!L48/V51*100</f>
        <v>44.091885638737402</v>
      </c>
      <c r="X51" s="27">
        <f>'2014_gov_election'!G48/V51*100</f>
        <v>54.354652123615935</v>
      </c>
      <c r="Y51" s="27">
        <f>'2014_gov_election'!Q48/V51*100</f>
        <v>1.55346223764667</v>
      </c>
      <c r="Z51" s="27">
        <f>V51/'2014_gov_election'!B48*100</f>
        <v>44.982158786797505</v>
      </c>
      <c r="AA51" s="27">
        <f t="shared" si="0"/>
        <v>111</v>
      </c>
    </row>
    <row r="52" spans="1:27">
      <c r="A52" t="s">
        <v>44</v>
      </c>
      <c r="B52" s="18">
        <f>'2016_pres_election'!R49</f>
        <v>312504</v>
      </c>
      <c r="C52" s="27">
        <f>'2016_pres_election'!L49/'2016_pres_election'!R49*100</f>
        <v>80.437370401658853</v>
      </c>
      <c r="D52" s="27">
        <f>'2016_pres_election'!G49/'2016_pres_election'!R49*100</f>
        <v>16.469549189770373</v>
      </c>
      <c r="E52" s="27">
        <f>'2016_pres_election'!Q49/'2016_pres_election'!R49*100</f>
        <v>3.0930804085707706</v>
      </c>
      <c r="F52" s="77">
        <f>'2016 voter turnout'!AQ49</f>
        <v>314296</v>
      </c>
      <c r="G52" s="39">
        <f>'2016 voter turnout'!G49/'2016 voter turnout'!AQ49*100</f>
        <v>31.749370020617505</v>
      </c>
      <c r="H52" s="39">
        <f>'2016 voter turnout'!D49/'2016 voter turnout'!AQ49*100</f>
        <v>18.172677985084125</v>
      </c>
      <c r="I52" s="27">
        <f>'2016 voter turnout'!M49/'2016 voter turnout'!AQ49*100</f>
        <v>20.49119301550131</v>
      </c>
      <c r="J52" s="27">
        <f>'2016 voter turnout'!J49/'2016 voter turnout'!AQ49*100</f>
        <v>17.563061572530351</v>
      </c>
      <c r="K52" s="27">
        <f>('2016 voter turnout'!P49+'2016 voter turnout'!S49)/'2016 voter turnout'!AQ49*100</f>
        <v>2.1654745844681447</v>
      </c>
      <c r="L52" s="27">
        <f>('2016 voter turnout'!V49+'2016 voter turnout'!Y49)/'2016 voter turnout'!AQ49*100</f>
        <v>1.6732634204698753</v>
      </c>
      <c r="M52" s="27">
        <f>('2016 voter turnout'!AB49+'2016 voter turnout'!AE49+'2016 voter turnout'!AH49+'2016 voter turnout'!AK49+'2016 voter turnout'!AN49)/'2016 voter turnout'!AQ49*100</f>
        <v>8.1849594013286833</v>
      </c>
      <c r="N52" s="38" t="str">
        <f>'11-1-16 registered voters'!Q55</f>
        <v>420663</v>
      </c>
      <c r="O52" s="39">
        <f>'11-1-16 registered voters'!H55/$N52*100</f>
        <v>31.367626817666398</v>
      </c>
      <c r="P52" s="39">
        <f>'11-1-16 registered voters'!G55/$N52*100</f>
        <v>21.455654526307281</v>
      </c>
      <c r="Q52" s="39">
        <f>'11-1-16 registered voters'!L55/$N52*100</f>
        <v>17.992312135842706</v>
      </c>
      <c r="R52" s="39">
        <f>'11-1-16 registered voters'!K55/$N52*100</f>
        <v>15.710913486567632</v>
      </c>
      <c r="S52" s="27">
        <f>('11-1-16 registered voters'!E55+'11-1-16 registered voters'!F55)/N52*100</f>
        <v>2.2939978082217833</v>
      </c>
      <c r="T52" s="27">
        <f>('11-1-16 registered voters'!I55+'11-1-16 registered voters'!J55)/N52*100</f>
        <v>1.7907446102937505</v>
      </c>
      <c r="U52" s="27">
        <f>('11-1-16 registered voters'!C55+'11-1-16 registered voters'!D55+'11-1-16 registered voters'!M55+'11-1-16 registered voters'!N55+'11-1-16 registered voters'!O55+'11-1-16 registered voters'!P55)/N52*100</f>
        <v>9.3887506151004487</v>
      </c>
      <c r="V52" s="27">
        <f>'2014_gov_election'!R49</f>
        <v>210639</v>
      </c>
      <c r="W52" s="27">
        <f>'2014_gov_election'!L49/V52*100</f>
        <v>77.038914920788642</v>
      </c>
      <c r="X52" s="27">
        <f>'2014_gov_election'!G49/V52*100</f>
        <v>21.209747482659907</v>
      </c>
      <c r="Y52" s="27">
        <f>'2014_gov_election'!Q49/V52*100</f>
        <v>1.7513375965514457</v>
      </c>
      <c r="Z52" s="27">
        <f>V52/'2014_gov_election'!B49*100</f>
        <v>52.126237954535327</v>
      </c>
      <c r="AA52" s="27">
        <f t="shared" si="0"/>
        <v>41</v>
      </c>
    </row>
    <row r="53" spans="1:27">
      <c r="A53" t="s">
        <v>45</v>
      </c>
      <c r="B53" s="18">
        <f>'2016_pres_election'!R50</f>
        <v>6998</v>
      </c>
      <c r="C53" s="27">
        <f>'2016_pres_election'!L50/'2016_pres_election'!R50*100</f>
        <v>26.278936839096882</v>
      </c>
      <c r="D53" s="27">
        <f>'2016_pres_election'!G50/'2016_pres_election'!R50*100</f>
        <v>71.749071163189484</v>
      </c>
      <c r="E53" s="27">
        <f>'2016_pres_election'!Q50/'2016_pres_election'!R50*100</f>
        <v>1.9719919977136326</v>
      </c>
      <c r="F53" s="77">
        <f>'2016 voter turnout'!AQ50</f>
        <v>6893</v>
      </c>
      <c r="G53" s="39">
        <f>'2016 voter turnout'!G50/'2016 voter turnout'!AQ50*100</f>
        <v>14.217321920789205</v>
      </c>
      <c r="H53" s="39">
        <f>'2016 voter turnout'!D50/'2016 voter turnout'!AQ50*100</f>
        <v>7.1231684317423483</v>
      </c>
      <c r="I53" s="27">
        <f>'2016 voter turnout'!M50/'2016 voter turnout'!AQ50*100</f>
        <v>39.881038734948497</v>
      </c>
      <c r="J53" s="27">
        <f>'2016 voter turnout'!J50/'2016 voter turnout'!AQ50*100</f>
        <v>36.370230668794427</v>
      </c>
      <c r="K53" s="27">
        <f>('2016 voter turnout'!P50+'2016 voter turnout'!S50)/'2016 voter turnout'!AQ50*100</f>
        <v>0.21761207021616133</v>
      </c>
      <c r="L53" s="27">
        <f>('2016 voter turnout'!V50+'2016 voter turnout'!Y50)/'2016 voter turnout'!AQ50*100</f>
        <v>0.33367184099811403</v>
      </c>
      <c r="M53" s="27">
        <f>('2016 voter turnout'!AB50+'2016 voter turnout'!AE50+'2016 voter turnout'!AH50+'2016 voter turnout'!AK50+'2016 voter turnout'!AN50)/'2016 voter turnout'!AQ50*100</f>
        <v>1.8569563325112435</v>
      </c>
      <c r="N53" s="38" t="str">
        <f>'11-1-16 registered voters'!Q56</f>
        <v>9224</v>
      </c>
      <c r="O53" s="39">
        <f>'11-1-16 registered voters'!H56/$N53*100</f>
        <v>15.188638334778837</v>
      </c>
      <c r="P53" s="39">
        <f>'11-1-16 registered voters'!G56/$N53*100</f>
        <v>9.8222029488291405</v>
      </c>
      <c r="Q53" s="39">
        <f>'11-1-16 registered voters'!L56/$N53*100</f>
        <v>37.684301821335644</v>
      </c>
      <c r="R53" s="39">
        <f>'11-1-16 registered voters'!K56/$N53*100</f>
        <v>33.900693842150908</v>
      </c>
      <c r="S53" s="27">
        <f>('11-1-16 registered voters'!E56+'11-1-16 registered voters'!F56)/N53*100</f>
        <v>0.31439722463139635</v>
      </c>
      <c r="T53" s="27">
        <f>('11-1-16 registered voters'!I56+'11-1-16 registered voters'!J56)/N53*100</f>
        <v>0.41196877710320901</v>
      </c>
      <c r="U53" s="27">
        <f>('11-1-16 registered voters'!C56+'11-1-16 registered voters'!D56+'11-1-16 registered voters'!M56+'11-1-16 registered voters'!N56+'11-1-16 registered voters'!O56+'11-1-16 registered voters'!P56)/N53*100</f>
        <v>2.6777970511708586</v>
      </c>
      <c r="V53" s="27">
        <f>'2014_gov_election'!R50</f>
        <v>5082</v>
      </c>
      <c r="W53" s="27">
        <f>'2014_gov_election'!L50/V53*100</f>
        <v>35.655253837072024</v>
      </c>
      <c r="X53" s="27">
        <f>'2014_gov_election'!G50/V53*100</f>
        <v>61.688311688311693</v>
      </c>
      <c r="Y53" s="27">
        <f>'2014_gov_election'!Q50/V53*100</f>
        <v>2.6564344746162929</v>
      </c>
      <c r="Z53" s="27">
        <f>V53/'2014_gov_election'!B50*100</f>
        <v>46.765436643047757</v>
      </c>
      <c r="AA53" s="27">
        <f t="shared" si="0"/>
        <v>95</v>
      </c>
    </row>
    <row r="54" spans="1:27">
      <c r="A54" t="s">
        <v>46</v>
      </c>
      <c r="B54" s="18">
        <f>'2016_pres_election'!R51</f>
        <v>3859</v>
      </c>
      <c r="C54" s="27">
        <f>'2016_pres_election'!L51/'2016_pres_election'!R51*100</f>
        <v>48.509976677895828</v>
      </c>
      <c r="D54" s="27">
        <f>'2016_pres_election'!G51/'2016_pres_election'!R51*100</f>
        <v>50.557139155221563</v>
      </c>
      <c r="E54" s="27">
        <f>'2016_pres_election'!Q51/'2016_pres_election'!R51*100</f>
        <v>0.932884166882612</v>
      </c>
      <c r="F54" s="77">
        <f>'2016 voter turnout'!AQ51</f>
        <v>3684</v>
      </c>
      <c r="G54" s="39">
        <f>'2016 voter turnout'!G51/'2016 voter turnout'!AQ51*100</f>
        <v>28.664495114006517</v>
      </c>
      <c r="H54" s="39">
        <f>'2016 voter turnout'!D51/'2016 voter turnout'!AQ51*100</f>
        <v>15.092290988056462</v>
      </c>
      <c r="I54" s="27">
        <f>'2016 voter turnout'!M51/'2016 voter turnout'!AQ51*100</f>
        <v>27.388707926167211</v>
      </c>
      <c r="J54" s="27">
        <f>'2016 voter turnout'!J51/'2016 voter turnout'!AQ51*100</f>
        <v>25.895765472312704</v>
      </c>
      <c r="K54" s="27">
        <f>('2016 voter turnout'!P51+'2016 voter turnout'!S51)/'2016 voter turnout'!AQ51*100</f>
        <v>0.2714440825190011</v>
      </c>
      <c r="L54" s="27">
        <f>('2016 voter turnout'!V51+'2016 voter turnout'!Y51)/'2016 voter turnout'!AQ51*100</f>
        <v>0.48859934853420189</v>
      </c>
      <c r="M54" s="27">
        <f>('2016 voter turnout'!AB51+'2016 voter turnout'!AE51+'2016 voter turnout'!AH51+'2016 voter turnout'!AK51+'2016 voter turnout'!AN51)/'2016 voter turnout'!AQ51*100</f>
        <v>2.1986970684039089</v>
      </c>
      <c r="N54" s="38" t="str">
        <f>'11-1-16 registered voters'!Q57</f>
        <v>5313</v>
      </c>
      <c r="O54" s="39">
        <f>'11-1-16 registered voters'!H57/$N54*100</f>
        <v>29.343120647468474</v>
      </c>
      <c r="P54" s="39">
        <f>'11-1-16 registered voters'!G57/$N54*100</f>
        <v>19.518162996423865</v>
      </c>
      <c r="Q54" s="39">
        <f>'11-1-16 registered voters'!L57/$N54*100</f>
        <v>24.731789949181255</v>
      </c>
      <c r="R54" s="39">
        <f>'11-1-16 registered voters'!K57/$N54*100</f>
        <v>22.228496141539619</v>
      </c>
      <c r="S54" s="27">
        <f>('11-1-16 registered voters'!E57+'11-1-16 registered voters'!F57)/N54*100</f>
        <v>0.4329004329004329</v>
      </c>
      <c r="T54" s="27">
        <f>('11-1-16 registered voters'!I57+'11-1-16 registered voters'!J57)/N54*100</f>
        <v>1.1104837191793715</v>
      </c>
      <c r="U54" s="27">
        <f>('11-1-16 registered voters'!C57+'11-1-16 registered voters'!D57+'11-1-16 registered voters'!M57+'11-1-16 registered voters'!N57+'11-1-16 registered voters'!O57+'11-1-16 registered voters'!P57)/N54*100</f>
        <v>2.6350461133069829</v>
      </c>
      <c r="V54" s="27">
        <f>'2014_gov_election'!R51</f>
        <v>2685</v>
      </c>
      <c r="W54" s="27">
        <f>'2014_gov_election'!L51/V54*100</f>
        <v>49.981378026070757</v>
      </c>
      <c r="X54" s="27">
        <f>'2014_gov_election'!G51/V54*100</f>
        <v>48.640595903165732</v>
      </c>
      <c r="Y54" s="27">
        <f>'2014_gov_election'!Q51/V54*100</f>
        <v>1.3780260707635008</v>
      </c>
      <c r="Z54" s="27">
        <f>V54/'2014_gov_election'!B51*100</f>
        <v>50</v>
      </c>
      <c r="AA54" s="27">
        <f t="shared" si="0"/>
        <v>60</v>
      </c>
    </row>
    <row r="55" spans="1:27">
      <c r="A55" t="s">
        <v>47</v>
      </c>
      <c r="B55" s="18">
        <f>'2016_pres_election'!R52</f>
        <v>34018</v>
      </c>
      <c r="C55" s="27">
        <f>'2016_pres_election'!L52/'2016_pres_election'!R52*100</f>
        <v>68.52548650714327</v>
      </c>
      <c r="D55" s="27">
        <f>'2016_pres_election'!G52/'2016_pres_election'!R52*100</f>
        <v>30.078193897348466</v>
      </c>
      <c r="E55" s="27">
        <f>'2016_pres_election'!Q52/'2016_pres_election'!R52*100</f>
        <v>1.3963195955082603</v>
      </c>
      <c r="F55" s="77">
        <f>'2016 voter turnout'!AQ52</f>
        <v>33331</v>
      </c>
      <c r="G55" s="39">
        <f>'2016 voter turnout'!G52/'2016 voter turnout'!AQ52*100</f>
        <v>41.282889802286164</v>
      </c>
      <c r="H55" s="39">
        <f>'2016 voter turnout'!D52/'2016 voter turnout'!AQ52*100</f>
        <v>21.466502655185863</v>
      </c>
      <c r="I55" s="27">
        <f>'2016 voter turnout'!M52/'2016 voter turnout'!AQ52*100</f>
        <v>18.409288650205514</v>
      </c>
      <c r="J55" s="27">
        <f>'2016 voter turnout'!J52/'2016 voter turnout'!AQ52*100</f>
        <v>15.253067714740032</v>
      </c>
      <c r="K55" s="27">
        <f>('2016 voter turnout'!P52+'2016 voter turnout'!S52)/'2016 voter turnout'!AQ52*100</f>
        <v>0.29102037142599979</v>
      </c>
      <c r="L55" s="27">
        <f>('2016 voter turnout'!V52+'2016 voter turnout'!Y52)/'2016 voter turnout'!AQ52*100</f>
        <v>0.45303171221985539</v>
      </c>
      <c r="M55" s="27">
        <f>('2016 voter turnout'!AB52+'2016 voter turnout'!AE52+'2016 voter turnout'!AH52+'2016 voter turnout'!AK52+'2016 voter turnout'!AN52)/'2016 voter turnout'!AQ52*100</f>
        <v>2.8441990939365756</v>
      </c>
      <c r="N55" s="38" t="str">
        <f>'11-1-16 registered voters'!Q58</f>
        <v>48086</v>
      </c>
      <c r="O55" s="39">
        <f>'11-1-16 registered voters'!H58/$N55*100</f>
        <v>40.15305910244146</v>
      </c>
      <c r="P55" s="39">
        <f>'11-1-16 registered voters'!G58/$N55*100</f>
        <v>25.437757351412056</v>
      </c>
      <c r="Q55" s="39">
        <f>'11-1-16 registered voters'!L58/$N55*100</f>
        <v>16.256290812294637</v>
      </c>
      <c r="R55" s="39">
        <f>'11-1-16 registered voters'!K58/$N55*100</f>
        <v>13.548642016387305</v>
      </c>
      <c r="S55" s="27">
        <f>('11-1-16 registered voters'!E58+'11-1-16 registered voters'!F58)/N55*100</f>
        <v>0.39096618558416174</v>
      </c>
      <c r="T55" s="27">
        <f>('11-1-16 registered voters'!I58+'11-1-16 registered voters'!J58)/N55*100</f>
        <v>0.54069791623341512</v>
      </c>
      <c r="U55" s="27">
        <f>('11-1-16 registered voters'!C58+'11-1-16 registered voters'!D58+'11-1-16 registered voters'!M58+'11-1-16 registered voters'!N58+'11-1-16 registered voters'!O58+'11-1-16 registered voters'!P58)/N55*100</f>
        <v>3.6725866156469658</v>
      </c>
      <c r="V55" s="27">
        <f>'2014_gov_election'!R52</f>
        <v>23474</v>
      </c>
      <c r="W55" s="27">
        <f>'2014_gov_election'!L52/V55*100</f>
        <v>66.605606202607134</v>
      </c>
      <c r="X55" s="27">
        <f>'2014_gov_election'!G52/V55*100</f>
        <v>31.958762886597935</v>
      </c>
      <c r="Y55" s="27">
        <f>'2014_gov_election'!Q52/V55*100</f>
        <v>1.4356309107949221</v>
      </c>
      <c r="Z55" s="27">
        <f>V55/'2014_gov_election'!B52*100</f>
        <v>46.497900324855401</v>
      </c>
      <c r="AA55" s="27">
        <f t="shared" si="0"/>
        <v>99</v>
      </c>
    </row>
    <row r="56" spans="1:27">
      <c r="A56" t="s">
        <v>48</v>
      </c>
      <c r="B56" s="18">
        <f>'2016_pres_election'!R53</f>
        <v>57416</v>
      </c>
      <c r="C56" s="27">
        <f>'2016_pres_election'!L53/'2016_pres_election'!R53*100</f>
        <v>54.000627002926016</v>
      </c>
      <c r="D56" s="27">
        <f>'2016_pres_election'!G53/'2016_pres_election'!R53*100</f>
        <v>43.223143374669078</v>
      </c>
      <c r="E56" s="27">
        <f>'2016_pres_election'!Q53/'2016_pres_election'!R53*100</f>
        <v>2.7762296224049043</v>
      </c>
      <c r="F56" s="77">
        <f>'2016 voter turnout'!AQ53</f>
        <v>57394</v>
      </c>
      <c r="G56" s="39">
        <f>'2016 voter turnout'!G53/'2016 voter turnout'!AQ53*100</f>
        <v>25.816287416803153</v>
      </c>
      <c r="H56" s="39">
        <f>'2016 voter turnout'!D53/'2016 voter turnout'!AQ53*100</f>
        <v>15.153151897410879</v>
      </c>
      <c r="I56" s="27">
        <f>'2016 voter turnout'!M53/'2016 voter turnout'!AQ53*100</f>
        <v>25.77621354148517</v>
      </c>
      <c r="J56" s="27">
        <f>'2016 voter turnout'!J53/'2016 voter turnout'!AQ53*100</f>
        <v>22.011011604000419</v>
      </c>
      <c r="K56" s="27">
        <f>('2016 voter turnout'!P53+'2016 voter turnout'!S53)/'2016 voter turnout'!AQ53*100</f>
        <v>0.7073910164825592</v>
      </c>
      <c r="L56" s="27">
        <f>('2016 voter turnout'!V53+'2016 voter turnout'!Y53)/'2016 voter turnout'!AQ53*100</f>
        <v>2.1552775551451369</v>
      </c>
      <c r="M56" s="27">
        <f>('2016 voter turnout'!AB53+'2016 voter turnout'!AE53+'2016 voter turnout'!AH53+'2016 voter turnout'!AK53+'2016 voter turnout'!AN53)/'2016 voter turnout'!AQ53*100</f>
        <v>8.3806669686726849</v>
      </c>
      <c r="N56" s="38" t="str">
        <f>'11-1-16 registered voters'!Q59</f>
        <v>74856</v>
      </c>
      <c r="O56" s="39">
        <f>'11-1-16 registered voters'!H59/$N56*100</f>
        <v>25.257828363791813</v>
      </c>
      <c r="P56" s="39">
        <f>'11-1-16 registered voters'!G59/$N56*100</f>
        <v>16.797584695949556</v>
      </c>
      <c r="Q56" s="39">
        <f>'11-1-16 registered voters'!L59/$N56*100</f>
        <v>24.078230201987814</v>
      </c>
      <c r="R56" s="39">
        <f>'11-1-16 registered voters'!K59/$N56*100</f>
        <v>20.857379501977132</v>
      </c>
      <c r="S56" s="27">
        <f>('11-1-16 registered voters'!E59+'11-1-16 registered voters'!F59)/N56*100</f>
        <v>0.83760820775889722</v>
      </c>
      <c r="T56" s="27">
        <f>('11-1-16 registered voters'!I59+'11-1-16 registered voters'!J59)/N56*100</f>
        <v>2.3885860852837446</v>
      </c>
      <c r="U56" s="27">
        <f>('11-1-16 registered voters'!C59+'11-1-16 registered voters'!D59+'11-1-16 registered voters'!M59+'11-1-16 registered voters'!N59+'11-1-16 registered voters'!O59+'11-1-16 registered voters'!P59)/N56*100</f>
        <v>9.7827829432510427</v>
      </c>
      <c r="V56" s="27">
        <f>'2014_gov_election'!R53</f>
        <v>37499</v>
      </c>
      <c r="W56" s="27">
        <f>'2014_gov_election'!L53/V56*100</f>
        <v>51.329368783167553</v>
      </c>
      <c r="X56" s="27">
        <f>'2014_gov_election'!G53/V56*100</f>
        <v>46.393237152990743</v>
      </c>
      <c r="Y56" s="27">
        <f>'2014_gov_election'!Q53/V56*100</f>
        <v>2.2773940638417023</v>
      </c>
      <c r="Z56" s="27">
        <f>V56/'2014_gov_election'!B53*100</f>
        <v>45.162650094542997</v>
      </c>
      <c r="AA56" s="27">
        <f t="shared" si="0"/>
        <v>109</v>
      </c>
    </row>
    <row r="57" spans="1:27">
      <c r="A57" t="s">
        <v>49</v>
      </c>
      <c r="B57" s="18">
        <f>'2016_pres_election'!R54</f>
        <v>4785</v>
      </c>
      <c r="C57" s="27">
        <f>'2016_pres_election'!L54/'2016_pres_election'!R54*100</f>
        <v>45.308254963427373</v>
      </c>
      <c r="D57" s="27">
        <f>'2016_pres_election'!G54/'2016_pres_election'!R54*100</f>
        <v>53.333333333333336</v>
      </c>
      <c r="E57" s="27">
        <f>'2016_pres_election'!Q54/'2016_pres_election'!R54*100</f>
        <v>1.3584117032392893</v>
      </c>
      <c r="F57" s="77">
        <f>'2016 voter turnout'!AQ54</f>
        <v>4765</v>
      </c>
      <c r="G57" s="39">
        <f>'2016 voter turnout'!G54/'2016 voter turnout'!AQ54*100</f>
        <v>28.184679958027282</v>
      </c>
      <c r="H57" s="39">
        <f>'2016 voter turnout'!D54/'2016 voter turnout'!AQ54*100</f>
        <v>13.599160545645331</v>
      </c>
      <c r="I57" s="27">
        <f>'2016 voter turnout'!M54/'2016 voter turnout'!AQ54*100</f>
        <v>30.07345225603358</v>
      </c>
      <c r="J57" s="27">
        <f>'2016 voter turnout'!J54/'2016 voter turnout'!AQ54*100</f>
        <v>26.610703043022038</v>
      </c>
      <c r="K57" s="27">
        <f>('2016 voter turnout'!P54+'2016 voter turnout'!S54)/'2016 voter turnout'!AQ54*100</f>
        <v>8.394543546694648E-2</v>
      </c>
      <c r="L57" s="27">
        <f>('2016 voter turnout'!V54+'2016 voter turnout'!Y54)/'2016 voter turnout'!AQ54*100</f>
        <v>0.23084994753410282</v>
      </c>
      <c r="M57" s="27">
        <f>('2016 voter turnout'!AB54+'2016 voter turnout'!AE54+'2016 voter turnout'!AH54+'2016 voter turnout'!AK54+'2016 voter turnout'!AN54)/'2016 voter turnout'!AQ54*100</f>
        <v>1.217208814270724</v>
      </c>
      <c r="N57" s="38" t="str">
        <f>'11-1-16 registered voters'!Q60</f>
        <v>6473</v>
      </c>
      <c r="O57" s="39">
        <f>'11-1-16 registered voters'!H60/$N57*100</f>
        <v>29.306349451568053</v>
      </c>
      <c r="P57" s="39">
        <f>'11-1-16 registered voters'!G60/$N57*100</f>
        <v>18.167773829754363</v>
      </c>
      <c r="Q57" s="39">
        <f>'11-1-16 registered voters'!L60/$N57*100</f>
        <v>26.633709253823572</v>
      </c>
      <c r="R57" s="39">
        <f>'11-1-16 registered voters'!K60/$N57*100</f>
        <v>23.713888459755907</v>
      </c>
      <c r="S57" s="27">
        <f>('11-1-16 registered voters'!E60+'11-1-16 registered voters'!F60)/N57*100</f>
        <v>0.18538544724239148</v>
      </c>
      <c r="T57" s="27">
        <f>('11-1-16 registered voters'!I60+'11-1-16 registered voters'!J60)/N57*100</f>
        <v>0.27807817086358722</v>
      </c>
      <c r="U57" s="27">
        <f>('11-1-16 registered voters'!C60+'11-1-16 registered voters'!D60+'11-1-16 registered voters'!M60+'11-1-16 registered voters'!N60+'11-1-16 registered voters'!O60+'11-1-16 registered voters'!P60)/N57*100</f>
        <v>1.714815386992121</v>
      </c>
      <c r="V57" s="27">
        <f>'2014_gov_election'!R54</f>
        <v>3166</v>
      </c>
      <c r="W57" s="27">
        <f>'2014_gov_election'!L54/V57*100</f>
        <v>47.820593809222991</v>
      </c>
      <c r="X57" s="27">
        <f>'2014_gov_election'!G54/V57*100</f>
        <v>50.726468730259</v>
      </c>
      <c r="Y57" s="27">
        <f>'2014_gov_election'!Q54/V57*100</f>
        <v>1.4529374605180037</v>
      </c>
      <c r="Z57" s="27">
        <f>V57/'2014_gov_election'!B54*100</f>
        <v>48.08626974483596</v>
      </c>
      <c r="AA57" s="27">
        <f t="shared" si="0"/>
        <v>82</v>
      </c>
    </row>
    <row r="58" spans="1:27">
      <c r="A58" t="s">
        <v>50</v>
      </c>
      <c r="B58" s="18">
        <f>'2016_pres_election'!R55</f>
        <v>1176</v>
      </c>
      <c r="C58" s="27">
        <f>'2016_pres_election'!L55/'2016_pres_election'!R55*100</f>
        <v>13.26530612244898</v>
      </c>
      <c r="D58" s="27">
        <f>'2016_pres_election'!G55/'2016_pres_election'!R55*100</f>
        <v>85.629251700680271</v>
      </c>
      <c r="E58" s="27">
        <f>'2016_pres_election'!Q55/'2016_pres_election'!R55*100</f>
        <v>1.1054421768707483</v>
      </c>
      <c r="F58" s="77">
        <f>'2016 voter turnout'!AQ55</f>
        <v>1165</v>
      </c>
      <c r="G58" s="39">
        <f>'2016 voter turnout'!G55/'2016 voter turnout'!AQ55*100</f>
        <v>2.9184549356223175</v>
      </c>
      <c r="H58" s="39">
        <f>'2016 voter turnout'!D55/'2016 voter turnout'!AQ55*100</f>
        <v>1.3733905579399142</v>
      </c>
      <c r="I58" s="27">
        <f>'2016 voter turnout'!M55/'2016 voter turnout'!AQ55*100</f>
        <v>47.296137339055797</v>
      </c>
      <c r="J58" s="27">
        <f>'2016 voter turnout'!J55/'2016 voter turnout'!AQ55*100</f>
        <v>39.828326180257513</v>
      </c>
      <c r="K58" s="27">
        <f>('2016 voter turnout'!P55+'2016 voter turnout'!S55)/'2016 voter turnout'!AQ55*100</f>
        <v>8.5836909871244635E-2</v>
      </c>
      <c r="L58" s="27">
        <f>('2016 voter turnout'!V55+'2016 voter turnout'!Y55)/'2016 voter turnout'!AQ55*100</f>
        <v>3.6051502145922747</v>
      </c>
      <c r="M58" s="27">
        <f>('2016 voter turnout'!AB55+'2016 voter turnout'!AE55+'2016 voter turnout'!AH55+'2016 voter turnout'!AK55+'2016 voter turnout'!AN55)/'2016 voter turnout'!AQ55*100</f>
        <v>4.8927038626609445</v>
      </c>
      <c r="N58" s="38" t="str">
        <f>'11-1-16 registered voters'!Q61</f>
        <v>1592</v>
      </c>
      <c r="O58" s="39">
        <f>'11-1-16 registered voters'!H61/$N58*100</f>
        <v>3.0778894472361809</v>
      </c>
      <c r="P58" s="39">
        <f>'11-1-16 registered voters'!G61/$N58*100</f>
        <v>1.8844221105527637</v>
      </c>
      <c r="Q58" s="39">
        <f>'11-1-16 registered voters'!L61/$N58*100</f>
        <v>44.786432160804019</v>
      </c>
      <c r="R58" s="39">
        <f>'11-1-16 registered voters'!K61/$N58*100</f>
        <v>38.630653266331663</v>
      </c>
      <c r="S58" s="27">
        <f>('11-1-16 registered voters'!E61+'11-1-16 registered voters'!F61)/N58*100</f>
        <v>0.18844221105527637</v>
      </c>
      <c r="T58" s="27">
        <f>('11-1-16 registered voters'!I61+'11-1-16 registered voters'!J61)/N58*100</f>
        <v>5.025125628140704</v>
      </c>
      <c r="U58" s="27">
        <f>('11-1-16 registered voters'!C61+'11-1-16 registered voters'!D61+'11-1-16 registered voters'!M61+'11-1-16 registered voters'!N61+'11-1-16 registered voters'!O61+'11-1-16 registered voters'!P61)/N58*100</f>
        <v>6.4070351758793969</v>
      </c>
      <c r="V58" s="27">
        <f>'2014_gov_election'!R55</f>
        <v>623</v>
      </c>
      <c r="W58" s="27">
        <f>'2014_gov_election'!L55/V58*100</f>
        <v>21.508828250401287</v>
      </c>
      <c r="X58" s="27">
        <f>'2014_gov_election'!G55/V58*100</f>
        <v>76.725521669341887</v>
      </c>
      <c r="Y58" s="27">
        <f>'2014_gov_election'!Q55/V58*100</f>
        <v>1.7656500802568218</v>
      </c>
      <c r="Z58" s="27">
        <f>V58/'2014_gov_election'!B55*100</f>
        <v>34.746235359732289</v>
      </c>
      <c r="AA58" s="27">
        <f t="shared" si="0"/>
        <v>156</v>
      </c>
    </row>
    <row r="59" spans="1:27">
      <c r="A59" t="s">
        <v>51</v>
      </c>
      <c r="B59" s="18">
        <f>'2016_pres_election'!R56</f>
        <v>23406</v>
      </c>
      <c r="C59" s="27">
        <f>'2016_pres_election'!L56/'2016_pres_election'!R56*100</f>
        <v>20.733999829103649</v>
      </c>
      <c r="D59" s="27">
        <f>'2016_pres_election'!G56/'2016_pres_election'!R56*100</f>
        <v>76.365034606511145</v>
      </c>
      <c r="E59" s="27">
        <f>'2016_pres_election'!Q56/'2016_pres_election'!R56*100</f>
        <v>2.9009655643852006</v>
      </c>
      <c r="F59" s="77">
        <f>'2016 voter turnout'!AQ56</f>
        <v>23173</v>
      </c>
      <c r="G59" s="39">
        <f>'2016 voter turnout'!G56/'2016 voter turnout'!AQ56*100</f>
        <v>6.8053337936391483</v>
      </c>
      <c r="H59" s="39">
        <f>'2016 voter turnout'!D56/'2016 voter turnout'!AQ56*100</f>
        <v>4.0866525698010614</v>
      </c>
      <c r="I59" s="27">
        <f>'2016 voter turnout'!M56/'2016 voter turnout'!AQ56*100</f>
        <v>42.678979847236008</v>
      </c>
      <c r="J59" s="27">
        <f>'2016 voter turnout'!J56/'2016 voter turnout'!AQ56*100</f>
        <v>37.48759331981185</v>
      </c>
      <c r="K59" s="27">
        <f>('2016 voter turnout'!P56+'2016 voter turnout'!S56)/'2016 voter turnout'!AQ56*100</f>
        <v>0.36680619686704352</v>
      </c>
      <c r="L59" s="27">
        <f>('2016 voter turnout'!V56+'2016 voter turnout'!Y56)/'2016 voter turnout'!AQ56*100</f>
        <v>1.0141112501618263</v>
      </c>
      <c r="M59" s="27">
        <f>('2016 voter turnout'!AB56+'2016 voter turnout'!AE56+'2016 voter turnout'!AH56+'2016 voter turnout'!AK56+'2016 voter turnout'!AN56)/'2016 voter turnout'!AQ56*100</f>
        <v>7.5605230224830624</v>
      </c>
      <c r="N59" s="38" t="str">
        <f>'11-1-16 registered voters'!Q62</f>
        <v>30040</v>
      </c>
      <c r="O59" s="39">
        <f>'11-1-16 registered voters'!H62/$N59*100</f>
        <v>7.0406125166444751</v>
      </c>
      <c r="P59" s="39">
        <f>'11-1-16 registered voters'!G62/$N59*100</f>
        <v>4.9300932090545935</v>
      </c>
      <c r="Q59" s="39">
        <f>'11-1-16 registered voters'!L62/$N59*100</f>
        <v>40.316245006657795</v>
      </c>
      <c r="R59" s="39">
        <f>'11-1-16 registered voters'!K62/$N59*100</f>
        <v>36.271637816245004</v>
      </c>
      <c r="S59" s="27">
        <f>('11-1-16 registered voters'!E62+'11-1-16 registered voters'!F62)/N59*100</f>
        <v>0.44940079893475365</v>
      </c>
      <c r="T59" s="27">
        <f>('11-1-16 registered voters'!I62+'11-1-16 registered voters'!J62)/N59*100</f>
        <v>1.0852197070572569</v>
      </c>
      <c r="U59" s="27">
        <f>('11-1-16 registered voters'!C62+'11-1-16 registered voters'!D62+'11-1-16 registered voters'!M62+'11-1-16 registered voters'!N62+'11-1-16 registered voters'!O62+'11-1-16 registered voters'!P62)/N59*100</f>
        <v>9.9067909454061258</v>
      </c>
      <c r="V59" s="27">
        <f>'2014_gov_election'!R56</f>
        <v>12580</v>
      </c>
      <c r="W59" s="27">
        <f>'2014_gov_election'!L56/V59*100</f>
        <v>23.282988871224166</v>
      </c>
      <c r="X59" s="27">
        <f>'2014_gov_election'!G56/V59*100</f>
        <v>74.236883942766298</v>
      </c>
      <c r="Y59" s="27">
        <f>'2014_gov_election'!Q56/V59*100</f>
        <v>2.4801271860095389</v>
      </c>
      <c r="Z59" s="27">
        <f>V59/'2014_gov_election'!B56*100</f>
        <v>43.838862559241704</v>
      </c>
      <c r="AA59" s="27">
        <f t="shared" si="0"/>
        <v>123</v>
      </c>
    </row>
    <row r="60" spans="1:27">
      <c r="A60" t="s">
        <v>52</v>
      </c>
      <c r="B60" s="18">
        <f>'2016_pres_election'!R57</f>
        <v>7970</v>
      </c>
      <c r="C60" s="27">
        <f>'2016_pres_election'!L57/'2016_pres_election'!R57*100</f>
        <v>31.856963613550814</v>
      </c>
      <c r="D60" s="27">
        <f>'2016_pres_election'!G57/'2016_pres_election'!R57*100</f>
        <v>66.398996235884567</v>
      </c>
      <c r="E60" s="27">
        <f>'2016_pres_election'!Q57/'2016_pres_election'!R57*100</f>
        <v>1.7440401505646173</v>
      </c>
      <c r="F60" s="77">
        <f>'2016 voter turnout'!AQ57</f>
        <v>7902</v>
      </c>
      <c r="G60" s="39">
        <f>'2016 voter turnout'!G57/'2016 voter turnout'!AQ57*100</f>
        <v>15.173373829410275</v>
      </c>
      <c r="H60" s="39">
        <f>'2016 voter turnout'!D57/'2016 voter turnout'!AQ57*100</f>
        <v>8.2004555808656043</v>
      </c>
      <c r="I60" s="27">
        <f>'2016 voter turnout'!M57/'2016 voter turnout'!AQ57*100</f>
        <v>39.091369273601615</v>
      </c>
      <c r="J60" s="27">
        <f>'2016 voter turnout'!J57/'2016 voter turnout'!AQ57*100</f>
        <v>34.193874968362444</v>
      </c>
      <c r="K60" s="27">
        <f>('2016 voter turnout'!P57+'2016 voter turnout'!S57)/'2016 voter turnout'!AQ57*100</f>
        <v>0.22779043280182232</v>
      </c>
      <c r="L60" s="27">
        <f>('2016 voter turnout'!V57+'2016 voter turnout'!Y57)/'2016 voter turnout'!AQ57*100</f>
        <v>0.6327512022272842</v>
      </c>
      <c r="M60" s="27">
        <f>('2016 voter turnout'!AB57+'2016 voter turnout'!AE57+'2016 voter turnout'!AH57+'2016 voter turnout'!AK57+'2016 voter turnout'!AN57)/'2016 voter turnout'!AQ57*100</f>
        <v>2.4803847127309542</v>
      </c>
      <c r="N60" s="38" t="str">
        <f>'11-1-16 registered voters'!Q63</f>
        <v>10210</v>
      </c>
      <c r="O60" s="39">
        <f>'11-1-16 registered voters'!H63/$N60*100</f>
        <v>16.395690499510284</v>
      </c>
      <c r="P60" s="39">
        <f>'11-1-16 registered voters'!G63/$N60*100</f>
        <v>11.057786483839372</v>
      </c>
      <c r="Q60" s="39">
        <f>'11-1-16 registered voters'!L63/$N60*100</f>
        <v>36.346718903036241</v>
      </c>
      <c r="R60" s="39">
        <f>'11-1-16 registered voters'!K63/$N60*100</f>
        <v>31.743388834476004</v>
      </c>
      <c r="S60" s="27">
        <f>('11-1-16 registered voters'!E63+'11-1-16 registered voters'!F63)/N60*100</f>
        <v>0.27424094025465229</v>
      </c>
      <c r="T60" s="27">
        <f>('11-1-16 registered voters'!I63+'11-1-16 registered voters'!J63)/N60*100</f>
        <v>0.79333986287952984</v>
      </c>
      <c r="U60" s="27">
        <f>('11-1-16 registered voters'!C63+'11-1-16 registered voters'!D63+'11-1-16 registered voters'!M63+'11-1-16 registered voters'!N63+'11-1-16 registered voters'!O63+'11-1-16 registered voters'!P63)/N60*100</f>
        <v>3.3888344760039177</v>
      </c>
      <c r="V60" s="27">
        <f>'2014_gov_election'!R57</f>
        <v>4683</v>
      </c>
      <c r="W60" s="27">
        <f>'2014_gov_election'!L57/V60*100</f>
        <v>37.518684603886399</v>
      </c>
      <c r="X60" s="27">
        <f>'2014_gov_election'!G57/V60*100</f>
        <v>60.239162929745895</v>
      </c>
      <c r="Y60" s="27">
        <f>'2014_gov_election'!Q57/V60*100</f>
        <v>2.2421524663677128</v>
      </c>
      <c r="Z60" s="27">
        <f>V60/'2014_gov_election'!B57*100</f>
        <v>44.94241842610365</v>
      </c>
      <c r="AA60" s="27">
        <f t="shared" si="0"/>
        <v>113</v>
      </c>
    </row>
    <row r="61" spans="1:27">
      <c r="A61" t="s">
        <v>53</v>
      </c>
      <c r="B61" s="18">
        <f>'2016_pres_election'!R58</f>
        <v>7845</v>
      </c>
      <c r="C61" s="27">
        <f>'2016_pres_election'!L58/'2016_pres_election'!R58*100</f>
        <v>31.038878266411729</v>
      </c>
      <c r="D61" s="27">
        <f>'2016_pres_election'!G58/'2016_pres_election'!R58*100</f>
        <v>68.005098789037604</v>
      </c>
      <c r="E61" s="27">
        <f>'2016_pres_election'!Q58/'2016_pres_election'!R58*100</f>
        <v>0.95602294455066927</v>
      </c>
      <c r="F61" s="77">
        <f>'2016 voter turnout'!AQ58</f>
        <v>7743</v>
      </c>
      <c r="G61" s="39">
        <f>'2016 voter turnout'!G58/'2016 voter turnout'!AQ58*100</f>
        <v>17.331783546429033</v>
      </c>
      <c r="H61" s="39">
        <f>'2016 voter turnout'!D58/'2016 voter turnout'!AQ58*100</f>
        <v>8.1363812475784592</v>
      </c>
      <c r="I61" s="27">
        <f>'2016 voter turnout'!M58/'2016 voter turnout'!AQ58*100</f>
        <v>37.879374919281936</v>
      </c>
      <c r="J61" s="27">
        <f>'2016 voter turnout'!J58/'2016 voter turnout'!AQ58*100</f>
        <v>32.868397262043139</v>
      </c>
      <c r="K61" s="27">
        <f>('2016 voter turnout'!P58+'2016 voter turnout'!S58)/'2016 voter turnout'!AQ58*100</f>
        <v>0.24538292651427096</v>
      </c>
      <c r="L61" s="27">
        <f>('2016 voter turnout'!V58+'2016 voter turnout'!Y58)/'2016 voter turnout'!AQ58*100</f>
        <v>0.43910628955185327</v>
      </c>
      <c r="M61" s="27">
        <f>('2016 voter turnout'!AB58+'2016 voter turnout'!AE58+'2016 voter turnout'!AH58+'2016 voter turnout'!AK58+'2016 voter turnout'!AN58)/'2016 voter turnout'!AQ58*100</f>
        <v>3.0995738086013174</v>
      </c>
      <c r="N61" s="38" t="str">
        <f>'11-1-16 registered voters'!Q64</f>
        <v>10540</v>
      </c>
      <c r="O61" s="39">
        <f>'11-1-16 registered voters'!H64/$N61*100</f>
        <v>19.677419354838712</v>
      </c>
      <c r="P61" s="39">
        <f>'11-1-16 registered voters'!G64/$N61*100</f>
        <v>11.29032258064516</v>
      </c>
      <c r="Q61" s="39">
        <f>'11-1-16 registered voters'!L64/$N61*100</f>
        <v>34.743833017077797</v>
      </c>
      <c r="R61" s="39">
        <f>'11-1-16 registered voters'!K64/$N61*100</f>
        <v>29.544592030360533</v>
      </c>
      <c r="S61" s="27">
        <f>('11-1-16 registered voters'!E64+'11-1-16 registered voters'!F64)/N61*100</f>
        <v>0.24667931688804554</v>
      </c>
      <c r="T61" s="27">
        <f>('11-1-16 registered voters'!I64+'11-1-16 registered voters'!J64)/N61*100</f>
        <v>0.54079696394686905</v>
      </c>
      <c r="U61" s="27">
        <f>('11-1-16 registered voters'!C64+'11-1-16 registered voters'!D64+'11-1-16 registered voters'!M64+'11-1-16 registered voters'!N64+'11-1-16 registered voters'!O64+'11-1-16 registered voters'!P64)/N61*100</f>
        <v>3.9563567362428844</v>
      </c>
      <c r="V61" s="27">
        <f>'2014_gov_election'!R58</f>
        <v>4967</v>
      </c>
      <c r="W61" s="27">
        <f>'2014_gov_election'!L58/V61*100</f>
        <v>34.346688141735456</v>
      </c>
      <c r="X61" s="27">
        <f>'2014_gov_election'!G58/V61*100</f>
        <v>63.619891282464266</v>
      </c>
      <c r="Y61" s="27">
        <f>'2014_gov_election'!Q58/V61*100</f>
        <v>2.0334205758002817</v>
      </c>
      <c r="Z61" s="27">
        <f>V61/'2014_gov_election'!B58*100</f>
        <v>48.839724680432646</v>
      </c>
      <c r="AA61" s="27">
        <f t="shared" si="0"/>
        <v>70</v>
      </c>
    </row>
    <row r="62" spans="1:27">
      <c r="A62" t="s">
        <v>54</v>
      </c>
      <c r="B62" s="18">
        <f>'2016_pres_election'!R59</f>
        <v>3602</v>
      </c>
      <c r="C62" s="27">
        <f>'2016_pres_election'!L59/'2016_pres_election'!R59*100</f>
        <v>31.371460299833426</v>
      </c>
      <c r="D62" s="27">
        <f>'2016_pres_election'!G59/'2016_pres_election'!R59*100</f>
        <v>66.740699611327031</v>
      </c>
      <c r="E62" s="27">
        <f>'2016_pres_election'!Q59/'2016_pres_election'!R59*100</f>
        <v>1.8878400888395337</v>
      </c>
      <c r="F62" s="77">
        <f>'2016 voter turnout'!AQ59</f>
        <v>3590</v>
      </c>
      <c r="G62" s="39">
        <f>'2016 voter turnout'!G59/'2016 voter turnout'!AQ59*100</f>
        <v>15.682451253481894</v>
      </c>
      <c r="H62" s="39">
        <f>'2016 voter turnout'!D59/'2016 voter turnout'!AQ59*100</f>
        <v>7.9387186629526454</v>
      </c>
      <c r="I62" s="27">
        <f>'2016 voter turnout'!M59/'2016 voter turnout'!AQ59*100</f>
        <v>38.356545961002787</v>
      </c>
      <c r="J62" s="27">
        <f>'2016 voter turnout'!J59/'2016 voter turnout'!AQ59*100</f>
        <v>33.175487465181057</v>
      </c>
      <c r="K62" s="27">
        <f>('2016 voter turnout'!P59+'2016 voter turnout'!S59)/'2016 voter turnout'!AQ59*100</f>
        <v>0.2785515320334262</v>
      </c>
      <c r="L62" s="27">
        <f>('2016 voter turnout'!V59+'2016 voter turnout'!Y59)/'2016 voter turnout'!AQ59*100</f>
        <v>1.0027855153203342</v>
      </c>
      <c r="M62" s="27">
        <f>('2016 voter turnout'!AB59+'2016 voter turnout'!AE59+'2016 voter turnout'!AH59+'2016 voter turnout'!AK59+'2016 voter turnout'!AN59)/'2016 voter turnout'!AQ59*100</f>
        <v>3.5654596100278555</v>
      </c>
      <c r="N62" s="38" t="str">
        <f>'11-1-16 registered voters'!Q65</f>
        <v>4696</v>
      </c>
      <c r="O62" s="39">
        <f>'11-1-16 registered voters'!H65/$N62*100</f>
        <v>17.227427597955707</v>
      </c>
      <c r="P62" s="39">
        <f>'11-1-16 registered voters'!G65/$N62*100</f>
        <v>10.540885860306643</v>
      </c>
      <c r="Q62" s="39">
        <f>'11-1-16 registered voters'!L65/$N62*100</f>
        <v>35.732538330494037</v>
      </c>
      <c r="R62" s="39">
        <f>'11-1-16 registered voters'!K65/$N62*100</f>
        <v>30.153321976149915</v>
      </c>
      <c r="S62" s="27">
        <f>('11-1-16 registered voters'!E65+'11-1-16 registered voters'!F65)/N62*100</f>
        <v>0.42589437819420783</v>
      </c>
      <c r="T62" s="27">
        <f>('11-1-16 registered voters'!I65+'11-1-16 registered voters'!J65)/N62*100</f>
        <v>1.2776831345826234</v>
      </c>
      <c r="U62" s="27">
        <f>('11-1-16 registered voters'!C65+'11-1-16 registered voters'!D65+'11-1-16 registered voters'!M65+'11-1-16 registered voters'!N65+'11-1-16 registered voters'!O65+'11-1-16 registered voters'!P65)/N62*100</f>
        <v>4.6422487223168654</v>
      </c>
      <c r="V62" s="27">
        <f>'2014_gov_election'!R59</f>
        <v>2149</v>
      </c>
      <c r="W62" s="27">
        <f>'2014_gov_election'!L59/V62*100</f>
        <v>34.38808748255002</v>
      </c>
      <c r="X62" s="27">
        <f>'2014_gov_election'!G59/V62*100</f>
        <v>63.890181479758027</v>
      </c>
      <c r="Y62" s="27">
        <f>'2014_gov_election'!Q59/V62*100</f>
        <v>1.7217310376919499</v>
      </c>
      <c r="Z62" s="27">
        <f>V62/'2014_gov_election'!B59*100</f>
        <v>46.860008722197996</v>
      </c>
      <c r="AA62" s="27">
        <f t="shared" si="0"/>
        <v>92</v>
      </c>
    </row>
    <row r="63" spans="1:27">
      <c r="A63" t="s">
        <v>55</v>
      </c>
      <c r="B63" s="18">
        <f>'2016_pres_election'!R60</f>
        <v>11777</v>
      </c>
      <c r="C63" s="27">
        <f>'2016_pres_election'!L60/'2016_pres_election'!R60*100</f>
        <v>16.32843678356118</v>
      </c>
      <c r="D63" s="27">
        <f>'2016_pres_election'!G60/'2016_pres_election'!R60*100</f>
        <v>81.786533072938781</v>
      </c>
      <c r="E63" s="27">
        <f>'2016_pres_election'!Q60/'2016_pres_election'!R60*100</f>
        <v>1.8850301435000425</v>
      </c>
      <c r="F63" s="77">
        <f>'2016 voter turnout'!AQ60</f>
        <v>11762</v>
      </c>
      <c r="G63" s="39">
        <f>'2016 voter turnout'!G60/'2016 voter turnout'!AQ60*100</f>
        <v>5.9513688148274096E-2</v>
      </c>
      <c r="H63" s="39">
        <f>'2016 voter turnout'!D60/'2016 voter turnout'!AQ60*100</f>
        <v>3.4007821799013772E-2</v>
      </c>
      <c r="I63" s="27">
        <f>'2016 voter turnout'!M60/'2016 voter turnout'!AQ60*100</f>
        <v>50.595136881482738</v>
      </c>
      <c r="J63" s="27">
        <f>'2016 voter turnout'!J60/'2016 voter turnout'!AQ60*100</f>
        <v>45.060363883693249</v>
      </c>
      <c r="K63" s="27">
        <f>('2016 voter turnout'!P60+'2016 voter turnout'!S60)/'2016 voter turnout'!AQ60*100</f>
        <v>0.17003910899506888</v>
      </c>
      <c r="L63" s="27">
        <f>('2016 voter turnout'!V60+'2016 voter turnout'!Y60)/'2016 voter turnout'!AQ60*100</f>
        <v>0.34007821799013777</v>
      </c>
      <c r="M63" s="27">
        <f>('2016 voter turnout'!AB60+'2016 voter turnout'!AE60+'2016 voter turnout'!AH60+'2016 voter turnout'!AK60+'2016 voter turnout'!AN60)/'2016 voter turnout'!AQ60*100</f>
        <v>3.7408603978915149</v>
      </c>
      <c r="N63" s="38" t="str">
        <f>'11-1-16 registered voters'!Q66</f>
        <v>14699</v>
      </c>
      <c r="O63" s="39">
        <f>'11-1-16 registered voters'!H66/$N63*100</f>
        <v>0.10204775835090824</v>
      </c>
      <c r="P63" s="39">
        <f>'11-1-16 registered voters'!G66/$N63*100</f>
        <v>6.803183890060549E-2</v>
      </c>
      <c r="Q63" s="39">
        <f>'11-1-16 registered voters'!L66/$N63*100</f>
        <v>49.887747465814002</v>
      </c>
      <c r="R63" s="39">
        <f>'11-1-16 registered voters'!K66/$N63*100</f>
        <v>45.009864616640591</v>
      </c>
      <c r="S63" s="27">
        <f>('11-1-16 registered voters'!E66+'11-1-16 registered voters'!F66)/N63*100</f>
        <v>0.20409551670181647</v>
      </c>
      <c r="T63" s="27">
        <f>('11-1-16 registered voters'!I66+'11-1-16 registered voters'!J66)/N63*100</f>
        <v>0.47622287230423843</v>
      </c>
      <c r="U63" s="27">
        <f>('11-1-16 registered voters'!C66+'11-1-16 registered voters'!D66+'11-1-16 registered voters'!M66+'11-1-16 registered voters'!N66+'11-1-16 registered voters'!O66+'11-1-16 registered voters'!P66)/N63*100</f>
        <v>4.2519899312878424</v>
      </c>
      <c r="V63" s="27">
        <f>'2014_gov_election'!R60</f>
        <v>6904</v>
      </c>
      <c r="W63" s="27">
        <f>'2014_gov_election'!L60/V63*100</f>
        <v>22.363847045191193</v>
      </c>
      <c r="X63" s="27">
        <f>'2014_gov_election'!G60/V63*100</f>
        <v>75.60834298957127</v>
      </c>
      <c r="Y63" s="27">
        <f>'2014_gov_election'!Q60/V63*100</f>
        <v>2.0278099652375436</v>
      </c>
      <c r="Z63" s="27">
        <f>V63/'2014_gov_election'!B60*100</f>
        <v>49.476852515407771</v>
      </c>
      <c r="AA63" s="27">
        <f t="shared" si="0"/>
        <v>64</v>
      </c>
    </row>
    <row r="64" spans="1:27">
      <c r="A64" t="s">
        <v>56</v>
      </c>
      <c r="B64" s="18">
        <f>'2016_pres_election'!R61</f>
        <v>60435</v>
      </c>
      <c r="C64" s="27">
        <f>'2016_pres_election'!L61/'2016_pres_election'!R61*100</f>
        <v>38.527343426822206</v>
      </c>
      <c r="D64" s="27">
        <f>'2016_pres_election'!G61/'2016_pres_election'!R61*100</f>
        <v>57.992884917680158</v>
      </c>
      <c r="E64" s="27">
        <f>'2016_pres_election'!Q61/'2016_pres_election'!R61*100</f>
        <v>3.4797716554976419</v>
      </c>
      <c r="F64" s="77">
        <f>'2016 voter turnout'!AQ61</f>
        <v>61045</v>
      </c>
      <c r="G64" s="39">
        <f>'2016 voter turnout'!G61/'2016 voter turnout'!AQ61*100</f>
        <v>12.086165943156688</v>
      </c>
      <c r="H64" s="39">
        <f>'2016 voter turnout'!D61/'2016 voter turnout'!AQ61*100</f>
        <v>8.4544188713244335</v>
      </c>
      <c r="I64" s="27">
        <f>'2016 voter turnout'!M61/'2016 voter turnout'!AQ61*100</f>
        <v>34.64657220083545</v>
      </c>
      <c r="J64" s="27">
        <f>'2016 voter turnout'!J61/'2016 voter turnout'!AQ61*100</f>
        <v>30.353018265214189</v>
      </c>
      <c r="K64" s="27">
        <f>('2016 voter turnout'!P61+'2016 voter turnout'!S61)/'2016 voter turnout'!AQ61*100</f>
        <v>1.493979850929642</v>
      </c>
      <c r="L64" s="27">
        <f>('2016 voter turnout'!V61+'2016 voter turnout'!Y61)/'2016 voter turnout'!AQ61*100</f>
        <v>1.7708248013760339</v>
      </c>
      <c r="M64" s="27">
        <f>('2016 voter turnout'!AB61+'2016 voter turnout'!AE61+'2016 voter turnout'!AH61+'2016 voter turnout'!AK61+'2016 voter turnout'!AN61)/'2016 voter turnout'!AQ61*100</f>
        <v>11.195020067163568</v>
      </c>
      <c r="N64" s="38" t="str">
        <f>'11-1-16 registered voters'!Q67</f>
        <v>73812</v>
      </c>
      <c r="O64" s="39">
        <f>'11-1-16 registered voters'!H67/$N64*100</f>
        <v>11.746057551617623</v>
      </c>
      <c r="P64" s="39">
        <f>'11-1-16 registered voters'!G67/$N64*100</f>
        <v>8.8589931176502468</v>
      </c>
      <c r="Q64" s="39">
        <f>'11-1-16 registered voters'!L67/$N64*100</f>
        <v>33.658483715385032</v>
      </c>
      <c r="R64" s="39">
        <f>'11-1-16 registered voters'!K67/$N64*100</f>
        <v>29.97751043190809</v>
      </c>
      <c r="S64" s="27">
        <f>('11-1-16 registered voters'!E67+'11-1-16 registered voters'!F67)/N64*100</f>
        <v>1.7341353709423943</v>
      </c>
      <c r="T64" s="27">
        <f>('11-1-16 registered voters'!I67+'11-1-16 registered voters'!J67)/N64*100</f>
        <v>1.9251612203977673</v>
      </c>
      <c r="U64" s="27">
        <f>('11-1-16 registered voters'!C67+'11-1-16 registered voters'!D67+'11-1-16 registered voters'!M67+'11-1-16 registered voters'!N67+'11-1-16 registered voters'!O67+'11-1-16 registered voters'!P67)/N64*100</f>
        <v>12.099658592098846</v>
      </c>
      <c r="V64" s="27">
        <f>'2014_gov_election'!R61</f>
        <v>42080</v>
      </c>
      <c r="W64" s="27">
        <f>'2014_gov_election'!L61/V64*100</f>
        <v>35.758079847908746</v>
      </c>
      <c r="X64" s="27">
        <f>'2014_gov_election'!G61/V64*100</f>
        <v>61.760931558935361</v>
      </c>
      <c r="Y64" s="27">
        <f>'2014_gov_election'!Q61/V64*100</f>
        <v>2.4809885931558933</v>
      </c>
      <c r="Z64" s="27">
        <f>V64/'2014_gov_election'!B61*100</f>
        <v>60.331479038825485</v>
      </c>
      <c r="AA64" s="27">
        <f t="shared" si="0"/>
        <v>1</v>
      </c>
    </row>
    <row r="65" spans="1:27">
      <c r="A65" t="s">
        <v>57</v>
      </c>
      <c r="B65" s="18">
        <f>'2016_pres_election'!R62</f>
        <v>34357</v>
      </c>
      <c r="C65" s="27">
        <f>'2016_pres_election'!L62/'2016_pres_election'!R62*100</f>
        <v>26.658322903629539</v>
      </c>
      <c r="D65" s="27">
        <f>'2016_pres_election'!G62/'2016_pres_election'!R62*100</f>
        <v>70.186570422330234</v>
      </c>
      <c r="E65" s="27">
        <f>'2016_pres_election'!Q62/'2016_pres_election'!R62*100</f>
        <v>3.1551066740402249</v>
      </c>
      <c r="F65" s="77">
        <f>'2016 voter turnout'!AQ62</f>
        <v>34114</v>
      </c>
      <c r="G65" s="39">
        <f>'2016 voter turnout'!G62/'2016 voter turnout'!AQ62*100</f>
        <v>6.709855191417013</v>
      </c>
      <c r="H65" s="39">
        <f>'2016 voter turnout'!D62/'2016 voter turnout'!AQ62*100</f>
        <v>3.4648531394735298</v>
      </c>
      <c r="I65" s="27">
        <f>'2016 voter turnout'!M62/'2016 voter turnout'!AQ62*100</f>
        <v>44.456821246409099</v>
      </c>
      <c r="J65" s="27">
        <f>'2016 voter turnout'!J62/'2016 voter turnout'!AQ62*100</f>
        <v>38.1456293603799</v>
      </c>
      <c r="K65" s="27">
        <f>('2016 voter turnout'!P62+'2016 voter turnout'!S62)/'2016 voter turnout'!AQ62*100</f>
        <v>0.5598874362431846</v>
      </c>
      <c r="L65" s="27">
        <f>('2016 voter turnout'!V62+'2016 voter turnout'!Y62)/'2016 voter turnout'!AQ62*100</f>
        <v>1.6444861347247466</v>
      </c>
      <c r="M65" s="27">
        <f>('2016 voter turnout'!AB62+'2016 voter turnout'!AE62+'2016 voter turnout'!AH62+'2016 voter turnout'!AK62+'2016 voter turnout'!AN62)/'2016 voter turnout'!AQ62*100</f>
        <v>5.0184674913525242</v>
      </c>
      <c r="N65" s="38" t="str">
        <f>'11-1-16 registered voters'!Q68</f>
        <v>45693</v>
      </c>
      <c r="O65" s="39">
        <f>'11-1-16 registered voters'!H68/$N65*100</f>
        <v>7.6357428927844531</v>
      </c>
      <c r="P65" s="39">
        <f>'11-1-16 registered voters'!G68/$N65*100</f>
        <v>4.6768651653426128</v>
      </c>
      <c r="Q65" s="39">
        <f>'11-1-16 registered voters'!L68/$N65*100</f>
        <v>42.021753879149983</v>
      </c>
      <c r="R65" s="39">
        <f>'11-1-16 registered voters'!K68/$N65*100</f>
        <v>35.896089116494863</v>
      </c>
      <c r="S65" s="27">
        <f>('11-1-16 registered voters'!E68+'11-1-16 registered voters'!F68)/N65*100</f>
        <v>0.70470312739369267</v>
      </c>
      <c r="T65" s="27">
        <f>('11-1-16 registered voters'!I68+'11-1-16 registered voters'!J68)/N65*100</f>
        <v>1.8689952509137069</v>
      </c>
      <c r="U65" s="27">
        <f>('11-1-16 registered voters'!C68+'11-1-16 registered voters'!D68+'11-1-16 registered voters'!M68+'11-1-16 registered voters'!N68+'11-1-16 registered voters'!O68+'11-1-16 registered voters'!P68)/N65*100</f>
        <v>7.1958505679206874</v>
      </c>
      <c r="V65" s="27">
        <f>'2014_gov_election'!R62</f>
        <v>20822</v>
      </c>
      <c r="W65" s="27">
        <f>'2014_gov_election'!L62/V65*100</f>
        <v>32.379214292575156</v>
      </c>
      <c r="X65" s="27">
        <f>'2014_gov_election'!G62/V65*100</f>
        <v>64.04283930458169</v>
      </c>
      <c r="Y65" s="27">
        <f>'2014_gov_election'!Q62/V65*100</f>
        <v>3.5779464028431471</v>
      </c>
      <c r="Z65" s="27">
        <f>V65/'2014_gov_election'!B62*100</f>
        <v>46.695521517795072</v>
      </c>
      <c r="AA65" s="27">
        <f t="shared" si="0"/>
        <v>96</v>
      </c>
    </row>
    <row r="66" spans="1:27">
      <c r="A66" t="s">
        <v>58</v>
      </c>
      <c r="B66" s="18">
        <f>'2016_pres_election'!R63</f>
        <v>97404</v>
      </c>
      <c r="C66" s="27">
        <f>'2016_pres_election'!L63/'2016_pres_election'!R63*100</f>
        <v>24.087306476120077</v>
      </c>
      <c r="D66" s="27">
        <f>'2016_pres_election'!G63/'2016_pres_election'!R63*100</f>
        <v>71.712660671019663</v>
      </c>
      <c r="E66" s="27">
        <f>'2016_pres_election'!Q63/'2016_pres_election'!R63*100</f>
        <v>4.200032852860252</v>
      </c>
      <c r="F66" s="77">
        <f>'2016 voter turnout'!AQ63</f>
        <v>98159</v>
      </c>
      <c r="G66" s="39">
        <f>'2016 voter turnout'!G63/'2016 voter turnout'!AQ63*100</f>
        <v>1.4354261962733932</v>
      </c>
      <c r="H66" s="39">
        <f>'2016 voter turnout'!D63/'2016 voter turnout'!AQ63*100</f>
        <v>1.0350553693497286</v>
      </c>
      <c r="I66" s="27">
        <f>'2016 voter turnout'!M63/'2016 voter turnout'!AQ63*100</f>
        <v>39.715156022371865</v>
      </c>
      <c r="J66" s="27">
        <f>'2016 voter turnout'!J63/'2016 voter turnout'!AQ63*100</f>
        <v>35.331452031907418</v>
      </c>
      <c r="K66" s="27">
        <f>('2016 voter turnout'!P63+'2016 voter turnout'!S63)/'2016 voter turnout'!AQ63*100</f>
        <v>3.9395266862946849</v>
      </c>
      <c r="L66" s="27">
        <f>('2016 voter turnout'!V63+'2016 voter turnout'!Y63)/'2016 voter turnout'!AQ63*100</f>
        <v>2.3553622184415079</v>
      </c>
      <c r="M66" s="27">
        <f>('2016 voter turnout'!AB63+'2016 voter turnout'!AE63+'2016 voter turnout'!AH63+'2016 voter turnout'!AK63+'2016 voter turnout'!AN63)/'2016 voter turnout'!AQ63*100</f>
        <v>16.188021475361403</v>
      </c>
      <c r="N66" s="38" t="str">
        <f>'11-1-16 registered voters'!Q69</f>
        <v>119721</v>
      </c>
      <c r="O66" s="39">
        <f>'11-1-16 registered voters'!H69/$N66*100</f>
        <v>1.4199680924816867</v>
      </c>
      <c r="P66" s="39">
        <f>'11-1-16 registered voters'!G69/$N66*100</f>
        <v>1.1167631409694208</v>
      </c>
      <c r="Q66" s="39">
        <f>'11-1-16 registered voters'!L69/$N66*100</f>
        <v>38.382572815128505</v>
      </c>
      <c r="R66" s="39">
        <f>'11-1-16 registered voters'!K69/$N66*100</f>
        <v>34.520259603578317</v>
      </c>
      <c r="S66" s="27">
        <f>('11-1-16 registered voters'!E69+'11-1-16 registered voters'!F69)/N66*100</f>
        <v>4.2139641332765345</v>
      </c>
      <c r="T66" s="27">
        <f>('11-1-16 registered voters'!I69+'11-1-16 registered voters'!J69)/N66*100</f>
        <v>2.5467545376333312</v>
      </c>
      <c r="U66" s="27">
        <f>('11-1-16 registered voters'!C69+'11-1-16 registered voters'!D69+'11-1-16 registered voters'!M69+'11-1-16 registered voters'!N69+'11-1-16 registered voters'!O69+'11-1-16 registered voters'!P69)/N66*100</f>
        <v>17.7997176769322</v>
      </c>
      <c r="V66" s="27">
        <f>'2014_gov_election'!R63</f>
        <v>56570</v>
      </c>
      <c r="W66" s="27">
        <f>'2014_gov_election'!L63/V66*100</f>
        <v>17.73024571327559</v>
      </c>
      <c r="X66" s="27">
        <f>'2014_gov_election'!G63/V66*100</f>
        <v>79.36185257203465</v>
      </c>
      <c r="Y66" s="27">
        <f>'2014_gov_election'!Q63/V66*100</f>
        <v>2.907901714689765</v>
      </c>
      <c r="Z66" s="27">
        <f>V66/'2014_gov_election'!B63*100</f>
        <v>52.123356460366168</v>
      </c>
      <c r="AA66" s="27">
        <f t="shared" si="0"/>
        <v>42</v>
      </c>
    </row>
    <row r="67" spans="1:27">
      <c r="A67" t="s">
        <v>59</v>
      </c>
      <c r="B67" s="18">
        <f>'2016_pres_election'!R64</f>
        <v>8474</v>
      </c>
      <c r="C67" s="27">
        <f>'2016_pres_election'!L64/'2016_pres_election'!R64*100</f>
        <v>14.668397451026669</v>
      </c>
      <c r="D67" s="27">
        <f>'2016_pres_election'!G64/'2016_pres_election'!R64*100</f>
        <v>83.242860514514987</v>
      </c>
      <c r="E67" s="27">
        <f>'2016_pres_election'!Q64/'2016_pres_election'!R64*100</f>
        <v>2.0887420344583432</v>
      </c>
      <c r="F67" s="77">
        <f>'2016 voter turnout'!AQ64</f>
        <v>8426</v>
      </c>
      <c r="G67" s="39">
        <f>'2016 voter turnout'!G64/'2016 voter turnout'!AQ64*100</f>
        <v>3.2162354616662712</v>
      </c>
      <c r="H67" s="39">
        <f>'2016 voter turnout'!D64/'2016 voter turnout'!AQ64*100</f>
        <v>1.7208639924044624</v>
      </c>
      <c r="I67" s="27">
        <f>'2016 voter turnout'!M64/'2016 voter turnout'!AQ64*100</f>
        <v>47.341561832423452</v>
      </c>
      <c r="J67" s="27">
        <f>'2016 voter turnout'!J64/'2016 voter turnout'!AQ64*100</f>
        <v>43.698077379539519</v>
      </c>
      <c r="K67" s="27">
        <f>('2016 voter turnout'!P64+'2016 voter turnout'!S64)/'2016 voter turnout'!AQ64*100</f>
        <v>0.35604082601471637</v>
      </c>
      <c r="L67" s="27">
        <f>('2016 voter turnout'!V64+'2016 voter turnout'!Y64)/'2016 voter turnout'!AQ64*100</f>
        <v>0.59340137669119397</v>
      </c>
      <c r="M67" s="27">
        <f>('2016 voter turnout'!AB64+'2016 voter turnout'!AE64+'2016 voter turnout'!AH64+'2016 voter turnout'!AK64+'2016 voter turnout'!AN64)/'2016 voter turnout'!AQ64*100</f>
        <v>3.0738191312603842</v>
      </c>
      <c r="N67" s="38" t="str">
        <f>'11-1-16 registered voters'!Q70</f>
        <v>10938</v>
      </c>
      <c r="O67" s="39">
        <f>'11-1-16 registered voters'!H70/$N67*100</f>
        <v>4.0409581276284516</v>
      </c>
      <c r="P67" s="39">
        <f>'11-1-16 registered voters'!G70/$N67*100</f>
        <v>2.6513073688059974</v>
      </c>
      <c r="Q67" s="39">
        <f>'11-1-16 registered voters'!L70/$N67*100</f>
        <v>46.169317974035472</v>
      </c>
      <c r="R67" s="39">
        <f>'11-1-16 registered voters'!K70/$N67*100</f>
        <v>41.982080819162555</v>
      </c>
      <c r="S67" s="27">
        <f>('11-1-16 registered voters'!E70+'11-1-16 registered voters'!F70)/N67*100</f>
        <v>0.42055220332784787</v>
      </c>
      <c r="T67" s="27">
        <f>('11-1-16 registered voters'!I70+'11-1-16 registered voters'!J70)/N67*100</f>
        <v>0.66739806180288896</v>
      </c>
      <c r="U67" s="27">
        <f>('11-1-16 registered voters'!C70+'11-1-16 registered voters'!D70+'11-1-16 registered voters'!M70+'11-1-16 registered voters'!N70+'11-1-16 registered voters'!O70+'11-1-16 registered voters'!P70)/N67*100</f>
        <v>4.0683854452367889</v>
      </c>
      <c r="V67" s="27">
        <f>'2014_gov_election'!R64</f>
        <v>4702</v>
      </c>
      <c r="W67" s="27">
        <f>'2014_gov_election'!L64/V67*100</f>
        <v>17.822203317737134</v>
      </c>
      <c r="X67" s="27">
        <f>'2014_gov_election'!G64/V67*100</f>
        <v>79.753296469587411</v>
      </c>
      <c r="Y67" s="27">
        <f>'2014_gov_election'!Q64/V67*100</f>
        <v>2.4245002126754573</v>
      </c>
      <c r="Z67" s="27">
        <f>V67/'2014_gov_election'!B64*100</f>
        <v>44.33339619083538</v>
      </c>
      <c r="AA67" s="27">
        <f t="shared" si="0"/>
        <v>119</v>
      </c>
    </row>
    <row r="68" spans="1:27">
      <c r="A68" t="s">
        <v>60</v>
      </c>
      <c r="B68" s="18">
        <f>'2016_pres_election'!R65</f>
        <v>430599</v>
      </c>
      <c r="C68" s="27">
        <f>'2016_pres_election'!L65/'2016_pres_election'!R65*100</f>
        <v>68.985529460124155</v>
      </c>
      <c r="D68" s="27">
        <f>'2016_pres_election'!G65/'2016_pres_election'!R65*100</f>
        <v>27.353291577546628</v>
      </c>
      <c r="E68" s="27">
        <f>'2016_pres_election'!Q65/'2016_pres_election'!R65*100</f>
        <v>3.6611789623292204</v>
      </c>
      <c r="F68" s="77">
        <f>'2016 voter turnout'!AQ65</f>
        <v>425607</v>
      </c>
      <c r="G68" s="39">
        <f>'2016 voter turnout'!G65/'2016 voter turnout'!AQ65*100</f>
        <v>23.371091170962885</v>
      </c>
      <c r="H68" s="39">
        <f>'2016 voter turnout'!D65/'2016 voter turnout'!AQ65*100</f>
        <v>13.638873420784902</v>
      </c>
      <c r="I68" s="27">
        <f>'2016 voter turnout'!M65/'2016 voter turnout'!AQ65*100</f>
        <v>23.738566329971075</v>
      </c>
      <c r="J68" s="27">
        <f>'2016 voter turnout'!J65/'2016 voter turnout'!AQ65*100</f>
        <v>21.791464896019097</v>
      </c>
      <c r="K68" s="27">
        <f>('2016 voter turnout'!P65+'2016 voter turnout'!S65)/'2016 voter turnout'!AQ65*100</f>
        <v>2.5086523482931438</v>
      </c>
      <c r="L68" s="27">
        <f>('2016 voter turnout'!V65+'2016 voter turnout'!Y65)/'2016 voter turnout'!AQ65*100</f>
        <v>1.7711174863195389</v>
      </c>
      <c r="M68" s="27">
        <f>('2016 voter turnout'!AB65+'2016 voter turnout'!AE65+'2016 voter turnout'!AH65+'2016 voter turnout'!AK65+'2016 voter turnout'!AN65)/'2016 voter turnout'!AQ65*100</f>
        <v>13.180234347649359</v>
      </c>
      <c r="N68" s="38" t="str">
        <f>'11-1-16 registered voters'!Q71</f>
        <v>592088</v>
      </c>
      <c r="O68" s="39">
        <f>'11-1-16 registered voters'!H71/$N68*100</f>
        <v>23.844428530894056</v>
      </c>
      <c r="P68" s="39">
        <f>'11-1-16 registered voters'!G71/$N68*100</f>
        <v>17.100329680723135</v>
      </c>
      <c r="Q68" s="39">
        <f>'11-1-16 registered voters'!L71/$N68*100</f>
        <v>21.038764507978545</v>
      </c>
      <c r="R68" s="39">
        <f>'11-1-16 registered voters'!K71/$N68*100</f>
        <v>19.667515639567089</v>
      </c>
      <c r="S68" s="27">
        <f>('11-1-16 registered voters'!E71+'11-1-16 registered voters'!F71)/N68*100</f>
        <v>2.5308737890313604</v>
      </c>
      <c r="T68" s="27">
        <f>('11-1-16 registered voters'!I71+'11-1-16 registered voters'!J71)/N68*100</f>
        <v>1.8147640215643621</v>
      </c>
      <c r="U68" s="27">
        <f>('11-1-16 registered voters'!C71+'11-1-16 registered voters'!D71+'11-1-16 registered voters'!M71+'11-1-16 registered voters'!N71+'11-1-16 registered voters'!O71+'11-1-16 registered voters'!P71)/N68*100</f>
        <v>14.003323830241451</v>
      </c>
      <c r="V68" s="27">
        <f>'2014_gov_election'!R65</f>
        <v>265668</v>
      </c>
      <c r="W68" s="27">
        <f>'2014_gov_election'!L65/V68*100</f>
        <v>63.240585994549591</v>
      </c>
      <c r="X68" s="27">
        <f>'2014_gov_election'!G65/V68*100</f>
        <v>34.813752503124199</v>
      </c>
      <c r="Y68" s="27">
        <f>'2014_gov_election'!Q65/V68*100</f>
        <v>1.9456615023262118</v>
      </c>
      <c r="Z68" s="27">
        <f>V68/'2014_gov_election'!B65*100</f>
        <v>47.333706299686781</v>
      </c>
      <c r="AA68" s="27">
        <f t="shared" si="0"/>
        <v>89</v>
      </c>
    </row>
    <row r="69" spans="1:27">
      <c r="A69" t="s">
        <v>61</v>
      </c>
      <c r="B69" s="18">
        <f>'2016_pres_election'!R66</f>
        <v>12735</v>
      </c>
      <c r="C69" s="27">
        <f>'2016_pres_election'!L66/'2016_pres_election'!R66*100</f>
        <v>15.429917550058892</v>
      </c>
      <c r="D69" s="27">
        <f>'2016_pres_election'!G66/'2016_pres_election'!R66*100</f>
        <v>82.269336474283477</v>
      </c>
      <c r="E69" s="27">
        <f>'2016_pres_election'!Q66/'2016_pres_election'!R66*100</f>
        <v>2.3007459756576365</v>
      </c>
      <c r="F69" s="77">
        <f>'2016 voter turnout'!AQ66</f>
        <v>12719</v>
      </c>
      <c r="G69" s="39">
        <f>'2016 voter turnout'!G66/'2016 voter turnout'!AQ66*100</f>
        <v>0.11007154650522839</v>
      </c>
      <c r="H69" s="39">
        <f>'2016 voter turnout'!D66/'2016 voter turnout'!AQ66*100</f>
        <v>0.11793379982703042</v>
      </c>
      <c r="I69" s="27">
        <f>'2016 voter turnout'!M66/'2016 voter turnout'!AQ66*100</f>
        <v>48.997562701470244</v>
      </c>
      <c r="J69" s="27">
        <f>'2016 voter turnout'!J66/'2016 voter turnout'!AQ66*100</f>
        <v>44.791257174306153</v>
      </c>
      <c r="K69" s="27">
        <f>('2016 voter turnout'!P66+'2016 voter turnout'!S66)/'2016 voter turnout'!AQ66*100</f>
        <v>0.18083182640144665</v>
      </c>
      <c r="L69" s="27">
        <f>('2016 voter turnout'!V66+'2016 voter turnout'!Y66)/'2016 voter turnout'!AQ66*100</f>
        <v>1.2265115182011166</v>
      </c>
      <c r="M69" s="27">
        <f>('2016 voter turnout'!AB66+'2016 voter turnout'!AE66+'2016 voter turnout'!AH66+'2016 voter turnout'!AK66+'2016 voter turnout'!AN66)/'2016 voter turnout'!AQ66*100</f>
        <v>4.5758314332887808</v>
      </c>
      <c r="N69" s="38" t="str">
        <f>'11-1-16 registered voters'!Q72</f>
        <v>15765</v>
      </c>
      <c r="O69" s="39">
        <f>'11-1-16 registered voters'!H72/$N69*100</f>
        <v>0.12052013954963527</v>
      </c>
      <c r="P69" s="39">
        <f>'11-1-16 registered voters'!G72/$N69*100</f>
        <v>0.14589280050745321</v>
      </c>
      <c r="Q69" s="39">
        <f>'11-1-16 registered voters'!L72/$N69*100</f>
        <v>48.372978116079921</v>
      </c>
      <c r="R69" s="39">
        <f>'11-1-16 registered voters'!K72/$N69*100</f>
        <v>44.332381858547414</v>
      </c>
      <c r="S69" s="27">
        <f>('11-1-16 registered voters'!E72+'11-1-16 registered voters'!F72)/N69*100</f>
        <v>0.23469711385981606</v>
      </c>
      <c r="T69" s="27">
        <f>('11-1-16 registered voters'!I72+'11-1-16 registered voters'!J72)/N69*100</f>
        <v>1.4272121788772598</v>
      </c>
      <c r="U69" s="27">
        <f>('11-1-16 registered voters'!C72+'11-1-16 registered voters'!D72+'11-1-16 registered voters'!M72+'11-1-16 registered voters'!N72+'11-1-16 registered voters'!O72+'11-1-16 registered voters'!P72)/N69*100</f>
        <v>5.3663177925784966</v>
      </c>
      <c r="V69" s="27">
        <f>'2014_gov_election'!R66</f>
        <v>7826</v>
      </c>
      <c r="W69" s="27">
        <f>'2014_gov_election'!L66/V69*100</f>
        <v>20.55967288525428</v>
      </c>
      <c r="X69" s="27">
        <f>'2014_gov_election'!G66/V69*100</f>
        <v>76.105290058778436</v>
      </c>
      <c r="Y69" s="27">
        <f>'2014_gov_election'!Q66/V69*100</f>
        <v>3.3350370559672888</v>
      </c>
      <c r="Z69" s="27">
        <f>V69/'2014_gov_election'!B66*100</f>
        <v>52.764293419633226</v>
      </c>
      <c r="AA69" s="27">
        <f t="shared" si="0"/>
        <v>30</v>
      </c>
    </row>
    <row r="70" spans="1:27">
      <c r="A70" t="s">
        <v>62</v>
      </c>
      <c r="B70" s="18">
        <f>'2016_pres_election'!R67</f>
        <v>1390</v>
      </c>
      <c r="C70" s="27">
        <f>'2016_pres_election'!L67/'2016_pres_election'!R67*100</f>
        <v>9.928057553956835</v>
      </c>
      <c r="D70" s="27">
        <f>'2016_pres_election'!G67/'2016_pres_election'!R67*100</f>
        <v>88.84892086330936</v>
      </c>
      <c r="E70" s="27">
        <f>'2016_pres_election'!Q67/'2016_pres_election'!R67*100</f>
        <v>1.2230215827338129</v>
      </c>
      <c r="F70" s="77">
        <f>'2016 voter turnout'!AQ67</f>
        <v>1396</v>
      </c>
      <c r="G70" s="39">
        <f>'2016 voter turnout'!G67/'2016 voter turnout'!AQ67*100</f>
        <v>3.2234957020057307</v>
      </c>
      <c r="H70" s="39">
        <f>'2016 voter turnout'!D67/'2016 voter turnout'!AQ67*100</f>
        <v>1.8624641833810889</v>
      </c>
      <c r="I70" s="27">
        <f>'2016 voter turnout'!M67/'2016 voter turnout'!AQ67*100</f>
        <v>49.212034383954155</v>
      </c>
      <c r="J70" s="27">
        <f>'2016 voter turnout'!J67/'2016 voter turnout'!AQ67*100</f>
        <v>43.123209169054441</v>
      </c>
      <c r="K70" s="27">
        <f>('2016 voter turnout'!P67+'2016 voter turnout'!S67)/'2016 voter turnout'!AQ67*100</f>
        <v>0</v>
      </c>
      <c r="L70" s="27">
        <f>('2016 voter turnout'!V67+'2016 voter turnout'!Y67)/'2016 voter turnout'!AQ67*100</f>
        <v>7.1633237822349566E-2</v>
      </c>
      <c r="M70" s="27">
        <f>('2016 voter turnout'!AB67+'2016 voter turnout'!AE67+'2016 voter turnout'!AH67+'2016 voter turnout'!AK67+'2016 voter turnout'!AN67)/'2016 voter turnout'!AQ67*100</f>
        <v>2.5071633237822346</v>
      </c>
      <c r="N70" s="38" t="str">
        <f>'11-1-16 registered voters'!Q73</f>
        <v>1741</v>
      </c>
      <c r="O70" s="39">
        <f>'11-1-16 registered voters'!H73/$N70*100</f>
        <v>3.848363009764503</v>
      </c>
      <c r="P70" s="39">
        <f>'11-1-16 registered voters'!G73/$N70*100</f>
        <v>2.929350947731189</v>
      </c>
      <c r="Q70" s="39">
        <f>'11-1-16 registered voters'!L73/$N70*100</f>
        <v>47.788627225732341</v>
      </c>
      <c r="R70" s="39">
        <f>'11-1-16 registered voters'!K73/$N70*100</f>
        <v>42.389431361286618</v>
      </c>
      <c r="S70" s="27">
        <f>('11-1-16 registered voters'!E73+'11-1-16 registered voters'!F73)/N70*100</f>
        <v>0</v>
      </c>
      <c r="T70" s="27">
        <f>('11-1-16 registered voters'!I73+'11-1-16 registered voters'!J73)/N70*100</f>
        <v>0.11487650775416428</v>
      </c>
      <c r="U70" s="27">
        <f>('11-1-16 registered voters'!C73+'11-1-16 registered voters'!D73+'11-1-16 registered voters'!M73+'11-1-16 registered voters'!N73+'11-1-16 registered voters'!O73+'11-1-16 registered voters'!P73)/N70*100</f>
        <v>2.929350947731189</v>
      </c>
      <c r="V70" s="27">
        <f>'2014_gov_election'!R67</f>
        <v>789</v>
      </c>
      <c r="W70" s="27">
        <f>'2014_gov_election'!L67/V70*100</f>
        <v>16.983523447401776</v>
      </c>
      <c r="X70" s="27">
        <f>'2014_gov_election'!G67/V70*100</f>
        <v>79.974651457541185</v>
      </c>
      <c r="Y70" s="27">
        <f>'2014_gov_election'!Q67/V70*100</f>
        <v>3.041825095057034</v>
      </c>
      <c r="Z70" s="27">
        <f>V70/'2014_gov_election'!B67*100</f>
        <v>44.22645739910314</v>
      </c>
      <c r="AA70" s="27">
        <f t="shared" si="0"/>
        <v>122</v>
      </c>
    </row>
    <row r="71" spans="1:27">
      <c r="A71" t="s">
        <v>63</v>
      </c>
      <c r="B71" s="18">
        <f>'2016_pres_election'!R68</f>
        <v>34112</v>
      </c>
      <c r="C71" s="27">
        <f>'2016_pres_election'!L68/'2016_pres_election'!R68*100</f>
        <v>34.518644465290805</v>
      </c>
      <c r="D71" s="27">
        <f>'2016_pres_election'!G68/'2016_pres_election'!R68*100</f>
        <v>63.062851782363985</v>
      </c>
      <c r="E71" s="27">
        <f>'2016_pres_election'!Q68/'2016_pres_election'!R68*100</f>
        <v>2.4185037523452158</v>
      </c>
      <c r="F71" s="77">
        <f>'2016 voter turnout'!AQ68</f>
        <v>33687</v>
      </c>
      <c r="G71" s="39">
        <f>'2016 voter turnout'!G68/'2016 voter turnout'!AQ68*100</f>
        <v>11.758245020334254</v>
      </c>
      <c r="H71" s="39">
        <f>'2016 voter turnout'!D68/'2016 voter turnout'!AQ68*100</f>
        <v>5.8449847122035203</v>
      </c>
      <c r="I71" s="27">
        <f>'2016 voter turnout'!M68/'2016 voter turnout'!AQ68*100</f>
        <v>40.356814201323957</v>
      </c>
      <c r="J71" s="27">
        <f>'2016 voter turnout'!J68/'2016 voter turnout'!AQ68*100</f>
        <v>33.05132543711224</v>
      </c>
      <c r="K71" s="27">
        <f>('2016 voter turnout'!P68+'2016 voter turnout'!S68)/'2016 voter turnout'!AQ68*100</f>
        <v>0.49574019651497608</v>
      </c>
      <c r="L71" s="27">
        <f>('2016 voter turnout'!V68+'2016 voter turnout'!Y68)/'2016 voter turnout'!AQ68*100</f>
        <v>0.94101582212723012</v>
      </c>
      <c r="M71" s="27">
        <f>('2016 voter turnout'!AB68+'2016 voter turnout'!AE68+'2016 voter turnout'!AH68+'2016 voter turnout'!AK68+'2016 voter turnout'!AN68)/'2016 voter turnout'!AQ68*100</f>
        <v>7.5518746103838268</v>
      </c>
      <c r="N71" s="38" t="str">
        <f>'11-1-16 registered voters'!Q74</f>
        <v>45040</v>
      </c>
      <c r="O71" s="39">
        <f>'11-1-16 registered voters'!H74/$N71*100</f>
        <v>13.052841918294849</v>
      </c>
      <c r="P71" s="39">
        <f>'11-1-16 registered voters'!G74/$N71*100</f>
        <v>7.8507992895204257</v>
      </c>
      <c r="Q71" s="39">
        <f>'11-1-16 registered voters'!L74/$N71*100</f>
        <v>37.650976909413849</v>
      </c>
      <c r="R71" s="39">
        <f>'11-1-16 registered voters'!K74/$N71*100</f>
        <v>30.99689165186501</v>
      </c>
      <c r="S71" s="27">
        <f>('11-1-16 registered voters'!E74+'11-1-16 registered voters'!F74)/N71*100</f>
        <v>0.63277087033747781</v>
      </c>
      <c r="T71" s="27">
        <f>('11-1-16 registered voters'!I74+'11-1-16 registered voters'!J74)/N71*100</f>
        <v>1.1856127886323267</v>
      </c>
      <c r="U71" s="27">
        <f>('11-1-16 registered voters'!C74+'11-1-16 registered voters'!D74+'11-1-16 registered voters'!M74+'11-1-16 registered voters'!N74+'11-1-16 registered voters'!O74+'11-1-16 registered voters'!P74)/N71*100</f>
        <v>8.6301065719360572</v>
      </c>
      <c r="V71" s="27">
        <f>'2014_gov_election'!R68</f>
        <v>20023</v>
      </c>
      <c r="W71" s="27">
        <f>'2014_gov_election'!L68/V71*100</f>
        <v>32.427708135644004</v>
      </c>
      <c r="X71" s="27">
        <f>'2014_gov_election'!G68/V71*100</f>
        <v>65.514658143135392</v>
      </c>
      <c r="Y71" s="27">
        <f>'2014_gov_election'!Q68/V71*100</f>
        <v>2.0576337212205966</v>
      </c>
      <c r="Z71" s="27">
        <f>V71/'2014_gov_election'!B68*100</f>
        <v>44.397880219073592</v>
      </c>
      <c r="AA71" s="27">
        <f t="shared" si="0"/>
        <v>118</v>
      </c>
    </row>
    <row r="72" spans="1:27">
      <c r="A72" t="s">
        <v>64</v>
      </c>
      <c r="B72" s="18">
        <f>'2016_pres_election'!R69</f>
        <v>18879</v>
      </c>
      <c r="C72" s="27">
        <f>'2016_pres_election'!L69/'2016_pres_election'!R69*100</f>
        <v>16.849409396684145</v>
      </c>
      <c r="D72" s="27">
        <f>'2016_pres_election'!G69/'2016_pres_election'!R69*100</f>
        <v>80.465067005667663</v>
      </c>
      <c r="E72" s="27">
        <f>'2016_pres_election'!Q69/'2016_pres_election'!R69*100</f>
        <v>2.6855235976481806</v>
      </c>
      <c r="F72" s="77">
        <f>'2016 voter turnout'!AQ69</f>
        <v>18685</v>
      </c>
      <c r="G72" s="39">
        <f>'2016 voter turnout'!G69/'2016 voter turnout'!AQ69*100</f>
        <v>1.8196414236018195</v>
      </c>
      <c r="H72" s="39">
        <f>'2016 voter turnout'!D69/'2016 voter turnout'!AQ69*100</f>
        <v>1.3112122023013113</v>
      </c>
      <c r="I72" s="27">
        <f>'2016 voter turnout'!M69/'2016 voter turnout'!AQ69*100</f>
        <v>47.88868075996789</v>
      </c>
      <c r="J72" s="27">
        <f>'2016 voter turnout'!J69/'2016 voter turnout'!AQ69*100</f>
        <v>42.601016858442605</v>
      </c>
      <c r="K72" s="27">
        <f>('2016 voter turnout'!P69+'2016 voter turnout'!S69)/'2016 voter turnout'!AQ69*100</f>
        <v>0.35857639818035858</v>
      </c>
      <c r="L72" s="27">
        <f>('2016 voter turnout'!V69+'2016 voter turnout'!Y69)/'2016 voter turnout'!AQ69*100</f>
        <v>3.4626705913834628</v>
      </c>
      <c r="M72" s="27">
        <f>('2016 voter turnout'!AB69+'2016 voter turnout'!AE69+'2016 voter turnout'!AH69+'2016 voter turnout'!AK69+'2016 voter turnout'!AN69)/'2016 voter turnout'!AQ69*100</f>
        <v>2.5582017661225582</v>
      </c>
      <c r="N72" s="38" t="str">
        <f>'11-1-16 registered voters'!Q75</f>
        <v>24972</v>
      </c>
      <c r="O72" s="39">
        <f>'11-1-16 registered voters'!H75/$N72*100</f>
        <v>2.0623097869613969</v>
      </c>
      <c r="P72" s="39">
        <f>'11-1-16 registered voters'!G75/$N72*100</f>
        <v>1.7139195899407336</v>
      </c>
      <c r="Q72" s="39">
        <f>'11-1-16 registered voters'!L75/$N72*100</f>
        <v>46.61621015537402</v>
      </c>
      <c r="R72" s="39">
        <f>'11-1-16 registered voters'!K75/$N72*100</f>
        <v>41.262213679320844</v>
      </c>
      <c r="S72" s="27">
        <f>('11-1-16 registered voters'!E75+'11-1-16 registered voters'!F75)/N72*100</f>
        <v>0.49255165785679961</v>
      </c>
      <c r="T72" s="27">
        <f>('11-1-16 registered voters'!I75+'11-1-16 registered voters'!J75)/N72*100</f>
        <v>3.9684446580169794</v>
      </c>
      <c r="U72" s="27">
        <f>('11-1-16 registered voters'!C75+'11-1-16 registered voters'!D75+'11-1-16 registered voters'!M75+'11-1-16 registered voters'!N75+'11-1-16 registered voters'!O75+'11-1-16 registered voters'!P75)/N72*100</f>
        <v>3.8843504725292326</v>
      </c>
      <c r="V72" s="27">
        <f>'2014_gov_election'!R69</f>
        <v>10325</v>
      </c>
      <c r="W72" s="27">
        <f>'2014_gov_election'!L69/V72*100</f>
        <v>24.213075060532688</v>
      </c>
      <c r="X72" s="27">
        <f>'2014_gov_election'!G69/V72*100</f>
        <v>72.213075060532688</v>
      </c>
      <c r="Y72" s="27">
        <f>'2014_gov_election'!Q69/V72*100</f>
        <v>3.5738498789346247</v>
      </c>
      <c r="Z72" s="27">
        <f>V72/'2014_gov_election'!B69*100</f>
        <v>43.517659951108492</v>
      </c>
      <c r="AA72" s="27">
        <f t="shared" si="0"/>
        <v>124</v>
      </c>
    </row>
    <row r="73" spans="1:27">
      <c r="A73" t="s">
        <v>65</v>
      </c>
      <c r="B73" s="18">
        <f>'2016_pres_election'!R70</f>
        <v>9201</v>
      </c>
      <c r="C73" s="27">
        <f>'2016_pres_election'!L70/'2016_pres_election'!R70*100</f>
        <v>32.746440604282142</v>
      </c>
      <c r="D73" s="27">
        <f>'2016_pres_election'!G70/'2016_pres_election'!R70*100</f>
        <v>65.786327573089892</v>
      </c>
      <c r="E73" s="27">
        <f>'2016_pres_election'!Q70/'2016_pres_election'!R70*100</f>
        <v>1.4672318226279752</v>
      </c>
      <c r="F73" s="77">
        <f>'2016 voter turnout'!AQ70</f>
        <v>9151</v>
      </c>
      <c r="G73" s="39">
        <f>'2016 voter turnout'!G70/'2016 voter turnout'!AQ70*100</f>
        <v>16.216806906349031</v>
      </c>
      <c r="H73" s="39">
        <f>'2016 voter turnout'!D70/'2016 voter turnout'!AQ70*100</f>
        <v>8.1848978253742768</v>
      </c>
      <c r="I73" s="27">
        <f>'2016 voter turnout'!M70/'2016 voter turnout'!AQ70*100</f>
        <v>38.094197355480276</v>
      </c>
      <c r="J73" s="27">
        <f>'2016 voter turnout'!J70/'2016 voter turnout'!AQ70*100</f>
        <v>32.947218883182167</v>
      </c>
      <c r="K73" s="27">
        <f>('2016 voter turnout'!P70+'2016 voter turnout'!S70)/'2016 voter turnout'!AQ70*100</f>
        <v>0.20762758168506174</v>
      </c>
      <c r="L73" s="27">
        <f>('2016 voter turnout'!V70+'2016 voter turnout'!Y70)/'2016 voter turnout'!AQ70*100</f>
        <v>0.77587148945470441</v>
      </c>
      <c r="M73" s="27">
        <f>('2016 voter turnout'!AB70+'2016 voter turnout'!AE70+'2016 voter turnout'!AH70+'2016 voter turnout'!AK70+'2016 voter turnout'!AN70)/'2016 voter turnout'!AQ70*100</f>
        <v>3.5733799584744839</v>
      </c>
      <c r="N73" s="38" t="str">
        <f>'11-1-16 registered voters'!Q76</f>
        <v>12081</v>
      </c>
      <c r="O73" s="39">
        <f>'11-1-16 registered voters'!H76/$N73*100</f>
        <v>16.786689843555997</v>
      </c>
      <c r="P73" s="39">
        <f>'11-1-16 registered voters'!G76/$N73*100</f>
        <v>10.727588775763595</v>
      </c>
      <c r="Q73" s="39">
        <f>'11-1-16 registered voters'!L76/$N73*100</f>
        <v>35.584802582567669</v>
      </c>
      <c r="R73" s="39">
        <f>'11-1-16 registered voters'!K76/$N73*100</f>
        <v>30.7673205860442</v>
      </c>
      <c r="S73" s="27">
        <f>('11-1-16 registered voters'!E76+'11-1-16 registered voters'!F76)/N73*100</f>
        <v>0.2731561956791656</v>
      </c>
      <c r="T73" s="27">
        <f>('11-1-16 registered voters'!I76+'11-1-16 registered voters'!J76)/N73*100</f>
        <v>1.1422895455674198</v>
      </c>
      <c r="U73" s="27">
        <f>('11-1-16 registered voters'!C76+'11-1-16 registered voters'!D76+'11-1-16 registered voters'!M76+'11-1-16 registered voters'!N76+'11-1-16 registered voters'!O76+'11-1-16 registered voters'!P76)/N73*100</f>
        <v>4.718152470821952</v>
      </c>
      <c r="V73" s="27">
        <f>'2014_gov_election'!R70</f>
        <v>5532</v>
      </c>
      <c r="W73" s="27">
        <f>'2014_gov_election'!L70/V73*100</f>
        <v>36.659436008676785</v>
      </c>
      <c r="X73" s="27">
        <f>'2014_gov_election'!G70/V73*100</f>
        <v>60.990600144613161</v>
      </c>
      <c r="Y73" s="27">
        <f>'2014_gov_election'!Q70/V73*100</f>
        <v>2.3499638467100508</v>
      </c>
      <c r="Z73" s="27">
        <f>V73/'2014_gov_election'!B70*100</f>
        <v>45.181313296308396</v>
      </c>
      <c r="AA73" s="27">
        <f t="shared" si="0"/>
        <v>108</v>
      </c>
    </row>
    <row r="74" spans="1:27">
      <c r="A74" t="s">
        <v>66</v>
      </c>
      <c r="B74" s="18">
        <f>'2016_pres_election'!R71</f>
        <v>8840</v>
      </c>
      <c r="C74" s="27">
        <f>'2016_pres_election'!L71/'2016_pres_election'!R71*100</f>
        <v>36.187782805429862</v>
      </c>
      <c r="D74" s="27">
        <f>'2016_pres_election'!G71/'2016_pres_election'!R71*100</f>
        <v>62.104072398190048</v>
      </c>
      <c r="E74" s="27">
        <f>'2016_pres_election'!Q71/'2016_pres_election'!R71*100</f>
        <v>1.7081447963800904</v>
      </c>
      <c r="F74" s="77">
        <f>'2016 voter turnout'!AQ71</f>
        <v>8889</v>
      </c>
      <c r="G74" s="39">
        <f>'2016 voter turnout'!G71/'2016 voter turnout'!AQ71*100</f>
        <v>16.886038924513443</v>
      </c>
      <c r="H74" s="39">
        <f>'2016 voter turnout'!D71/'2016 voter turnout'!AQ71*100</f>
        <v>8.9998875014062332</v>
      </c>
      <c r="I74" s="27">
        <f>'2016 voter turnout'!M71/'2016 voter turnout'!AQ71*100</f>
        <v>34.717066036674545</v>
      </c>
      <c r="J74" s="27">
        <f>'2016 voter turnout'!J71/'2016 voter turnout'!AQ71*100</f>
        <v>32.467094161322983</v>
      </c>
      <c r="K74" s="27">
        <f>('2016 voter turnout'!P71+'2016 voter turnout'!S71)/'2016 voter turnout'!AQ71*100</f>
        <v>0.35999550005624931</v>
      </c>
      <c r="L74" s="27">
        <f>('2016 voter turnout'!V71+'2016 voter turnout'!Y71)/'2016 voter turnout'!AQ71*100</f>
        <v>0.57374282821464728</v>
      </c>
      <c r="M74" s="27">
        <f>('2016 voter turnout'!AB71+'2016 voter turnout'!AE71+'2016 voter turnout'!AH71+'2016 voter turnout'!AK71+'2016 voter turnout'!AN71)/'2016 voter turnout'!AQ71*100</f>
        <v>5.9961750478119029</v>
      </c>
      <c r="N74" s="38" t="str">
        <f>'11-1-16 registered voters'!Q77</f>
        <v>10905</v>
      </c>
      <c r="O74" s="39">
        <f>'11-1-16 registered voters'!H77/$N74*100</f>
        <v>17.991746905089411</v>
      </c>
      <c r="P74" s="39">
        <f>'11-1-16 registered voters'!G77/$N74*100</f>
        <v>11.462631820265932</v>
      </c>
      <c r="Q74" s="39">
        <f>'11-1-16 registered voters'!L77/$N74*100</f>
        <v>32.544704264099039</v>
      </c>
      <c r="R74" s="39">
        <f>'11-1-16 registered voters'!K77/$N74*100</f>
        <v>30.298028427326912</v>
      </c>
      <c r="S74" s="27">
        <f>('11-1-16 registered voters'!E77+'11-1-16 registered voters'!F77)/N74*100</f>
        <v>0.43099495644199914</v>
      </c>
      <c r="T74" s="27">
        <f>('11-1-16 registered voters'!I77+'11-1-16 registered voters'!J77)/N74*100</f>
        <v>0.761118752865658</v>
      </c>
      <c r="U74" s="27">
        <f>('11-1-16 registered voters'!C77+'11-1-16 registered voters'!D77+'11-1-16 registered voters'!M77+'11-1-16 registered voters'!N77+'11-1-16 registered voters'!O77+'11-1-16 registered voters'!P77)/N74*100</f>
        <v>6.5107748739110498</v>
      </c>
      <c r="V74" s="27">
        <f>'2014_gov_election'!R71</f>
        <v>6523</v>
      </c>
      <c r="W74" s="27">
        <f>'2014_gov_election'!L71/V74*100</f>
        <v>34.355357964126938</v>
      </c>
      <c r="X74" s="27">
        <f>'2014_gov_election'!G71/V74*100</f>
        <v>64.142265828606469</v>
      </c>
      <c r="Y74" s="27">
        <f>'2014_gov_election'!Q71/V74*100</f>
        <v>1.5023762072665952</v>
      </c>
      <c r="Z74" s="27">
        <f>V74/'2014_gov_election'!B71*100</f>
        <v>57.084099063621252</v>
      </c>
      <c r="AA74" s="27">
        <f t="shared" ref="AA74:AA137" si="1">_xlfn.RANK.EQ(Z74,Z$9:Z$167)</f>
        <v>6</v>
      </c>
    </row>
    <row r="75" spans="1:27">
      <c r="A75" t="s">
        <v>67</v>
      </c>
      <c r="B75" s="18">
        <f>'2016_pres_election'!R72</f>
        <v>325636</v>
      </c>
      <c r="C75" s="27">
        <f>'2016_pres_election'!L72/'2016_pres_election'!R72*100</f>
        <v>51.024149664042064</v>
      </c>
      <c r="D75" s="27">
        <f>'2016_pres_election'!G72/'2016_pres_election'!R72*100</f>
        <v>45.139050964881037</v>
      </c>
      <c r="E75" s="27">
        <f>'2016_pres_election'!Q72/'2016_pres_election'!R72*100</f>
        <v>3.8367993710769079</v>
      </c>
      <c r="F75" s="77">
        <f>'2016 voter turnout'!AQ72</f>
        <v>325381</v>
      </c>
      <c r="G75" s="39">
        <f>'2016 voter turnout'!G72/'2016 voter turnout'!AQ72*100</f>
        <v>16.261244510281792</v>
      </c>
      <c r="H75" s="39">
        <f>'2016 voter turnout'!D72/'2016 voter turnout'!AQ72*100</f>
        <v>9.8416932764973986</v>
      </c>
      <c r="I75" s="27">
        <f>'2016 voter turnout'!M72/'2016 voter turnout'!AQ72*100</f>
        <v>27.850734984525833</v>
      </c>
      <c r="J75" s="27">
        <f>'2016 voter turnout'!J72/'2016 voter turnout'!AQ72*100</f>
        <v>24.408309028492752</v>
      </c>
      <c r="K75" s="27">
        <f>('2016 voter turnout'!P72+'2016 voter turnout'!S72)/'2016 voter turnout'!AQ72*100</f>
        <v>5.0740516502192818</v>
      </c>
      <c r="L75" s="27">
        <f>('2016 voter turnout'!V72+'2016 voter turnout'!Y72)/'2016 voter turnout'!AQ72*100</f>
        <v>5.7590947228018843</v>
      </c>
      <c r="M75" s="27">
        <f>('2016 voter turnout'!AB72+'2016 voter turnout'!AE72+'2016 voter turnout'!AH72+'2016 voter turnout'!AK72+'2016 voter turnout'!AN72)/'2016 voter turnout'!AQ72*100</f>
        <v>10.804871827181058</v>
      </c>
      <c r="N75" s="38" t="str">
        <f>'11-1-16 registered voters'!Q78</f>
        <v>431727</v>
      </c>
      <c r="O75" s="39">
        <f>'11-1-16 registered voters'!H78/$N75*100</f>
        <v>15.758569651654867</v>
      </c>
      <c r="P75" s="39">
        <f>'11-1-16 registered voters'!G78/$N75*100</f>
        <v>10.853386515089397</v>
      </c>
      <c r="Q75" s="39">
        <f>'11-1-16 registered voters'!L78/$N75*100</f>
        <v>25.590477315525785</v>
      </c>
      <c r="R75" s="39">
        <f>'11-1-16 registered voters'!K78/$N75*100</f>
        <v>22.862827666557802</v>
      </c>
      <c r="S75" s="27">
        <f>('11-1-16 registered voters'!E78+'11-1-16 registered voters'!F78)/N75*100</f>
        <v>6.1763568180817972</v>
      </c>
      <c r="T75" s="27">
        <f>('11-1-16 registered voters'!I78+'11-1-16 registered voters'!J78)/N75*100</f>
        <v>6.2400544788720644</v>
      </c>
      <c r="U75" s="27">
        <f>('11-1-16 registered voters'!C78+'11-1-16 registered voters'!D78+'11-1-16 registered voters'!M78+'11-1-16 registered voters'!N78+'11-1-16 registered voters'!O78+'11-1-16 registered voters'!P78)/N75*100</f>
        <v>12.518327554218292</v>
      </c>
      <c r="V75" s="27">
        <f>'2014_gov_election'!R72</f>
        <v>198205</v>
      </c>
      <c r="W75" s="27">
        <f>'2014_gov_election'!L72/V75*100</f>
        <v>42.954012260033799</v>
      </c>
      <c r="X75" s="27">
        <f>'2014_gov_election'!G72/V75*100</f>
        <v>54.360888978582778</v>
      </c>
      <c r="Y75" s="27">
        <f>'2014_gov_election'!Q72/V75*100</f>
        <v>2.6850987613834159</v>
      </c>
      <c r="Z75" s="27">
        <f>V75/'2014_gov_election'!B72*100</f>
        <v>50.017538502691337</v>
      </c>
      <c r="AA75" s="27">
        <f t="shared" si="1"/>
        <v>59</v>
      </c>
    </row>
    <row r="76" spans="1:27">
      <c r="A76" t="s">
        <v>68</v>
      </c>
      <c r="B76" s="18">
        <f>'2016_pres_election'!R73</f>
        <v>16134</v>
      </c>
      <c r="C76" s="27">
        <f>'2016_pres_election'!L73/'2016_pres_election'!R73*100</f>
        <v>15.389859923143673</v>
      </c>
      <c r="D76" s="27">
        <f>'2016_pres_election'!G73/'2016_pres_election'!R73*100</f>
        <v>81.752820131399531</v>
      </c>
      <c r="E76" s="27">
        <f>'2016_pres_election'!Q73/'2016_pres_election'!R73*100</f>
        <v>2.857319945456799</v>
      </c>
      <c r="F76" s="77">
        <f>'2016 voter turnout'!AQ73</f>
        <v>16117</v>
      </c>
      <c r="G76" s="39">
        <f>'2016 voter turnout'!G73/'2016 voter turnout'!AQ73*100</f>
        <v>0.85003412545759138</v>
      </c>
      <c r="H76" s="39">
        <f>'2016 voter turnout'!D73/'2016 voter turnout'!AQ73*100</f>
        <v>0.50257492089098466</v>
      </c>
      <c r="I76" s="27">
        <f>'2016 voter turnout'!M73/'2016 voter turnout'!AQ73*100</f>
        <v>48.842836756220144</v>
      </c>
      <c r="J76" s="27">
        <f>'2016 voter turnout'!J73/'2016 voter turnout'!AQ73*100</f>
        <v>43.078736737606256</v>
      </c>
      <c r="K76" s="27">
        <f>('2016 voter turnout'!P73+'2016 voter turnout'!S73)/'2016 voter turnout'!AQ73*100</f>
        <v>0.58323509337966117</v>
      </c>
      <c r="L76" s="27">
        <f>('2016 voter turnout'!V73+'2016 voter turnout'!Y73)/'2016 voter turnout'!AQ73*100</f>
        <v>1.5883849351616308</v>
      </c>
      <c r="M76" s="27">
        <f>('2016 voter turnout'!AB73+'2016 voter turnout'!AE73+'2016 voter turnout'!AH73+'2016 voter turnout'!AK73+'2016 voter turnout'!AN73)/'2016 voter turnout'!AQ73*100</f>
        <v>4.5541974312837379</v>
      </c>
      <c r="N76" s="38" t="str">
        <f>'11-1-16 registered voters'!Q79</f>
        <v>20419</v>
      </c>
      <c r="O76" s="39">
        <f>'11-1-16 registered voters'!H79/$N76*100</f>
        <v>1.0088642930603848</v>
      </c>
      <c r="P76" s="39">
        <f>'11-1-16 registered voters'!G79/$N76*100</f>
        <v>0.75909691953572656</v>
      </c>
      <c r="Q76" s="39">
        <f>'11-1-16 registered voters'!L79/$N76*100</f>
        <v>47.431313972280719</v>
      </c>
      <c r="R76" s="39">
        <f>'11-1-16 registered voters'!K79/$N76*100</f>
        <v>41.740535775503204</v>
      </c>
      <c r="S76" s="27">
        <f>('11-1-16 registered voters'!E79+'11-1-16 registered voters'!F79)/N76*100</f>
        <v>1.0627356873500171</v>
      </c>
      <c r="T76" s="27">
        <f>('11-1-16 registered voters'!I79+'11-1-16 registered voters'!J79)/N76*100</f>
        <v>2.1940349674322936</v>
      </c>
      <c r="U76" s="27">
        <f>('11-1-16 registered voters'!C79+'11-1-16 registered voters'!D79+'11-1-16 registered voters'!M79+'11-1-16 registered voters'!N79+'11-1-16 registered voters'!O79+'11-1-16 registered voters'!P79)/N76*100</f>
        <v>5.8034183848376513</v>
      </c>
      <c r="V76" s="27">
        <f>'2014_gov_election'!R73</f>
        <v>9648</v>
      </c>
      <c r="W76" s="27">
        <f>'2014_gov_election'!L73/V76*100</f>
        <v>17.630597014925371</v>
      </c>
      <c r="X76" s="27">
        <f>'2014_gov_election'!G73/V76*100</f>
        <v>79.684908789386398</v>
      </c>
      <c r="Y76" s="27">
        <f>'2014_gov_election'!Q73/V76*100</f>
        <v>2.6844941956882256</v>
      </c>
      <c r="Z76" s="27">
        <f>V76/'2014_gov_election'!B73*100</f>
        <v>50.057071702812081</v>
      </c>
      <c r="AA76" s="27">
        <f t="shared" si="1"/>
        <v>58</v>
      </c>
    </row>
    <row r="77" spans="1:27">
      <c r="A77" t="s">
        <v>69</v>
      </c>
      <c r="B77" s="18">
        <f>'2016_pres_election'!R74</f>
        <v>70220</v>
      </c>
      <c r="C77" s="27">
        <f>'2016_pres_election'!L74/'2016_pres_election'!R74*100</f>
        <v>23.041868413557388</v>
      </c>
      <c r="D77" s="27">
        <f>'2016_pres_election'!G74/'2016_pres_election'!R74*100</f>
        <v>73.672742808316713</v>
      </c>
      <c r="E77" s="27">
        <f>'2016_pres_election'!Q74/'2016_pres_election'!R74*100</f>
        <v>3.2853887781258901</v>
      </c>
      <c r="F77" s="77">
        <f>'2016 voter turnout'!AQ74</f>
        <v>70119</v>
      </c>
      <c r="G77" s="39">
        <f>'2016 voter turnout'!G74/'2016 voter turnout'!AQ74*100</f>
        <v>3.6808853520443816</v>
      </c>
      <c r="H77" s="39">
        <f>'2016 voter turnout'!D74/'2016 voter turnout'!AQ74*100</f>
        <v>2.0764700009983028</v>
      </c>
      <c r="I77" s="27">
        <f>'2016 voter turnout'!M74/'2016 voter turnout'!AQ74*100</f>
        <v>42.79581853705843</v>
      </c>
      <c r="J77" s="27">
        <f>'2016 voter turnout'!J74/'2016 voter turnout'!AQ74*100</f>
        <v>37.066986123589899</v>
      </c>
      <c r="K77" s="27">
        <f>('2016 voter turnout'!P74+'2016 voter turnout'!S74)/'2016 voter turnout'!AQ74*100</f>
        <v>0.70594275446027466</v>
      </c>
      <c r="L77" s="27">
        <f>('2016 voter turnout'!V74+'2016 voter turnout'!Y74)/'2016 voter turnout'!AQ74*100</f>
        <v>5.1726350917725581</v>
      </c>
      <c r="M77" s="27">
        <f>('2016 voter turnout'!AB74+'2016 voter turnout'!AE74+'2016 voter turnout'!AH74+'2016 voter turnout'!AK74+'2016 voter turnout'!AN74)/'2016 voter turnout'!AQ74*100</f>
        <v>8.5012621400761557</v>
      </c>
      <c r="N77" s="38" t="str">
        <f>'11-1-16 registered voters'!Q80</f>
        <v>90806</v>
      </c>
      <c r="O77" s="39">
        <f>'11-1-16 registered voters'!H80/$N77*100</f>
        <v>3.9523820011893487</v>
      </c>
      <c r="P77" s="39">
        <f>'11-1-16 registered voters'!G80/$N77*100</f>
        <v>2.6198709336387465</v>
      </c>
      <c r="Q77" s="39">
        <f>'11-1-16 registered voters'!L80/$N77*100</f>
        <v>40.377287844415562</v>
      </c>
      <c r="R77" s="39">
        <f>'11-1-16 registered voters'!K80/$N77*100</f>
        <v>35.376516970244261</v>
      </c>
      <c r="S77" s="27">
        <f>('11-1-16 registered voters'!E80+'11-1-16 registered voters'!F80)/N77*100</f>
        <v>0.93496024491773677</v>
      </c>
      <c r="T77" s="27">
        <f>('11-1-16 registered voters'!I80+'11-1-16 registered voters'!J80)/N77*100</f>
        <v>6.3321806929057551</v>
      </c>
      <c r="U77" s="27">
        <f>('11-1-16 registered voters'!C80+'11-1-16 registered voters'!D80+'11-1-16 registered voters'!M80+'11-1-16 registered voters'!N80+'11-1-16 registered voters'!O80+'11-1-16 registered voters'!P80)/N77*100</f>
        <v>10.406801312688589</v>
      </c>
      <c r="V77" s="27">
        <f>'2014_gov_election'!R74</f>
        <v>43841</v>
      </c>
      <c r="W77" s="27">
        <f>'2014_gov_election'!L74/V77*100</f>
        <v>19.157865924591135</v>
      </c>
      <c r="X77" s="27">
        <f>'2014_gov_election'!G74/V77*100</f>
        <v>78.282885883077483</v>
      </c>
      <c r="Y77" s="27">
        <f>'2014_gov_election'!Q74/V77*100</f>
        <v>2.5592481923313795</v>
      </c>
      <c r="Z77" s="27">
        <f>V77/'2014_gov_election'!B74*100</f>
        <v>55.582884310618063</v>
      </c>
      <c r="AA77" s="27">
        <f t="shared" si="1"/>
        <v>10</v>
      </c>
    </row>
    <row r="78" spans="1:27">
      <c r="A78" t="s">
        <v>70</v>
      </c>
      <c r="B78" s="18">
        <f>'2016_pres_election'!R75</f>
        <v>3580</v>
      </c>
      <c r="C78" s="27">
        <f>'2016_pres_election'!L75/'2016_pres_election'!R75*100</f>
        <v>75.44692737430168</v>
      </c>
      <c r="D78" s="27">
        <f>'2016_pres_election'!G75/'2016_pres_election'!R75*100</f>
        <v>23.547486033519551</v>
      </c>
      <c r="E78" s="27">
        <f>'2016_pres_election'!Q75/'2016_pres_election'!R75*100</f>
        <v>1.005586592178771</v>
      </c>
      <c r="F78" s="77">
        <f>'2016 voter turnout'!AQ75</f>
        <v>3573</v>
      </c>
      <c r="G78" s="39">
        <f>'2016 voter turnout'!G75/'2016 voter turnout'!AQ75*100</f>
        <v>44.1925552756787</v>
      </c>
      <c r="H78" s="39">
        <f>'2016 voter turnout'!D75/'2016 voter turnout'!AQ75*100</f>
        <v>27.371956339210747</v>
      </c>
      <c r="I78" s="27">
        <f>'2016 voter turnout'!M75/'2016 voter turnout'!AQ75*100</f>
        <v>13.09823677581864</v>
      </c>
      <c r="J78" s="27">
        <f>'2016 voter turnout'!J75/'2016 voter turnout'!AQ75*100</f>
        <v>12.874335292471311</v>
      </c>
      <c r="K78" s="27">
        <f>('2016 voter turnout'!P75+'2016 voter turnout'!S75)/'2016 voter turnout'!AQ75*100</f>
        <v>5.5975370836831795E-2</v>
      </c>
      <c r="L78" s="27">
        <f>('2016 voter turnout'!V75+'2016 voter turnout'!Y75)/'2016 voter turnout'!AQ75*100</f>
        <v>0.19591379792891125</v>
      </c>
      <c r="M78" s="27">
        <f>('2016 voter turnout'!AB75+'2016 voter turnout'!AE75+'2016 voter turnout'!AH75+'2016 voter turnout'!AK75+'2016 voter turnout'!AN75)/'2016 voter turnout'!AQ75*100</f>
        <v>2.211027148054856</v>
      </c>
      <c r="N78" s="38" t="str">
        <f>'11-1-16 registered voters'!Q81</f>
        <v>5409</v>
      </c>
      <c r="O78" s="39">
        <f>'11-1-16 registered voters'!H81/$N78*100</f>
        <v>41.541874653355521</v>
      </c>
      <c r="P78" s="39">
        <f>'11-1-16 registered voters'!G81/$N78*100</f>
        <v>32.519874283601411</v>
      </c>
      <c r="Q78" s="39">
        <f>'11-1-16 registered voters'!L81/$N78*100</f>
        <v>11.554816047328528</v>
      </c>
      <c r="R78" s="39">
        <f>'11-1-16 registered voters'!K81/$N78*100</f>
        <v>11.185061933814014</v>
      </c>
      <c r="S78" s="27">
        <f>('11-1-16 registered voters'!E81+'11-1-16 registered voters'!F81)/N78*100</f>
        <v>0.11092623405435387</v>
      </c>
      <c r="T78" s="27">
        <f>('11-1-16 registered voters'!I81+'11-1-16 registered voters'!J81)/N78*100</f>
        <v>0.20336476243298204</v>
      </c>
      <c r="U78" s="27">
        <f>('11-1-16 registered voters'!C81+'11-1-16 registered voters'!D81+'11-1-16 registered voters'!M81+'11-1-16 registered voters'!N81+'11-1-16 registered voters'!O81+'11-1-16 registered voters'!P81)/N78*100</f>
        <v>2.8840820854131999</v>
      </c>
      <c r="V78" s="27">
        <f>'2014_gov_election'!R75</f>
        <v>2398</v>
      </c>
      <c r="W78" s="27">
        <f>'2014_gov_election'!L75/V78*100</f>
        <v>77.939949958298584</v>
      </c>
      <c r="X78" s="27">
        <f>'2014_gov_election'!G75/V78*100</f>
        <v>20.767306088407008</v>
      </c>
      <c r="Y78" s="27">
        <f>'2014_gov_election'!Q75/V78*100</f>
        <v>1.2927439532944121</v>
      </c>
      <c r="Z78" s="27">
        <f>V78/'2014_gov_election'!B75*100</f>
        <v>45.058248778654644</v>
      </c>
      <c r="AA78" s="27">
        <f t="shared" si="1"/>
        <v>110</v>
      </c>
    </row>
    <row r="79" spans="1:27">
      <c r="A79" t="s">
        <v>71</v>
      </c>
      <c r="B79" s="18">
        <f>'2016_pres_election'!R76</f>
        <v>11324</v>
      </c>
      <c r="C79" s="27">
        <f>'2016_pres_election'!L76/'2016_pres_election'!R76*100</f>
        <v>13.025432709290003</v>
      </c>
      <c r="D79" s="27">
        <f>'2016_pres_election'!G76/'2016_pres_election'!R76*100</f>
        <v>84.643235605793009</v>
      </c>
      <c r="E79" s="27">
        <f>'2016_pres_election'!Q76/'2016_pres_election'!R76*100</f>
        <v>2.3313316849169907</v>
      </c>
      <c r="F79" s="77">
        <f>'2016 voter turnout'!AQ76</f>
        <v>11248</v>
      </c>
      <c r="G79" s="39">
        <f>'2016 voter turnout'!G76/'2016 voter turnout'!AQ76*100</f>
        <v>2.2403982930298718</v>
      </c>
      <c r="H79" s="39">
        <f>'2016 voter turnout'!D76/'2016 voter turnout'!AQ76*100</f>
        <v>1.2002133712660028</v>
      </c>
      <c r="I79" s="27">
        <f>'2016 voter turnout'!M76/'2016 voter turnout'!AQ76*100</f>
        <v>49.422119487908958</v>
      </c>
      <c r="J79" s="27">
        <f>'2016 voter turnout'!J76/'2016 voter turnout'!AQ76*100</f>
        <v>42.807610241820768</v>
      </c>
      <c r="K79" s="27">
        <f>('2016 voter turnout'!P76+'2016 voter turnout'!S76)/'2016 voter turnout'!AQ76*100</f>
        <v>0.26671408250355616</v>
      </c>
      <c r="L79" s="27">
        <f>('2016 voter turnout'!V76+'2016 voter turnout'!Y76)/'2016 voter turnout'!AQ76*100</f>
        <v>0.27560455192034139</v>
      </c>
      <c r="M79" s="27">
        <f>('2016 voter turnout'!AB76+'2016 voter turnout'!AE76+'2016 voter turnout'!AH76+'2016 voter turnout'!AK76+'2016 voter turnout'!AN76)/'2016 voter turnout'!AQ76*100</f>
        <v>3.7873399715504976</v>
      </c>
      <c r="N79" s="38" t="str">
        <f>'11-1-16 registered voters'!Q82</f>
        <v>14496</v>
      </c>
      <c r="O79" s="39">
        <f>'11-1-16 registered voters'!H82/$N79*100</f>
        <v>2.5869205298013247</v>
      </c>
      <c r="P79" s="39">
        <f>'11-1-16 registered voters'!G82/$N79*100</f>
        <v>1.5866445916114791</v>
      </c>
      <c r="Q79" s="39">
        <f>'11-1-16 registered voters'!L82/$N79*100</f>
        <v>48.344370860927157</v>
      </c>
      <c r="R79" s="39">
        <f>'11-1-16 registered voters'!K82/$N79*100</f>
        <v>42.108167770419428</v>
      </c>
      <c r="S79" s="27">
        <f>('11-1-16 registered voters'!E82+'11-1-16 registered voters'!F82)/N79*100</f>
        <v>0.42770419426048567</v>
      </c>
      <c r="T79" s="27">
        <f>('11-1-16 registered voters'!I82+'11-1-16 registered voters'!J82)/N79*100</f>
        <v>0.31043046357615894</v>
      </c>
      <c r="U79" s="27">
        <f>('11-1-16 registered voters'!C82+'11-1-16 registered voters'!D82+'11-1-16 registered voters'!M82+'11-1-16 registered voters'!N82+'11-1-16 registered voters'!O82+'11-1-16 registered voters'!P82)/N79*100</f>
        <v>4.6357615894039732</v>
      </c>
      <c r="V79" s="27">
        <f>'2014_gov_election'!R76</f>
        <v>6813</v>
      </c>
      <c r="W79" s="27">
        <f>'2014_gov_election'!L76/V79*100</f>
        <v>21.047996477322766</v>
      </c>
      <c r="X79" s="27">
        <f>'2014_gov_election'!G76/V79*100</f>
        <v>75.253192426243942</v>
      </c>
      <c r="Y79" s="27">
        <f>'2014_gov_election'!Q76/V79*100</f>
        <v>3.6988110964332894</v>
      </c>
      <c r="Z79" s="27">
        <f>V79/'2014_gov_election'!B76*100</f>
        <v>48.807221147646679</v>
      </c>
      <c r="AA79" s="27">
        <f t="shared" si="1"/>
        <v>72</v>
      </c>
    </row>
    <row r="80" spans="1:27">
      <c r="A80" t="s">
        <v>72</v>
      </c>
      <c r="B80" s="18">
        <f>'2016_pres_election'!R77</f>
        <v>16401</v>
      </c>
      <c r="C80" s="27">
        <f>'2016_pres_election'!L77/'2016_pres_election'!R77*100</f>
        <v>24.913115053960126</v>
      </c>
      <c r="D80" s="27">
        <f>'2016_pres_election'!G77/'2016_pres_election'!R77*100</f>
        <v>72.77605024083897</v>
      </c>
      <c r="E80" s="27">
        <f>'2016_pres_election'!Q77/'2016_pres_election'!R77*100</f>
        <v>2.3108347052009024</v>
      </c>
      <c r="F80" s="77">
        <f>'2016 voter turnout'!AQ77</f>
        <v>16398</v>
      </c>
      <c r="G80" s="39">
        <f>'2016 voter turnout'!G77/'2016 voter turnout'!AQ77*100</f>
        <v>8.2571045249420667</v>
      </c>
      <c r="H80" s="39">
        <f>'2016 voter turnout'!D77/'2016 voter turnout'!AQ77*100</f>
        <v>5.9519453591901454</v>
      </c>
      <c r="I80" s="27">
        <f>'2016 voter turnout'!M77/'2016 voter turnout'!AQ77*100</f>
        <v>41.352603976094649</v>
      </c>
      <c r="J80" s="27">
        <f>'2016 voter turnout'!J77/'2016 voter turnout'!AQ77*100</f>
        <v>37.69971947798512</v>
      </c>
      <c r="K80" s="27">
        <f>('2016 voter turnout'!P77+'2016 voter turnout'!S77)/'2016 voter turnout'!AQ77*100</f>
        <v>0.55494572508842543</v>
      </c>
      <c r="L80" s="27">
        <f>('2016 voter turnout'!V77+'2016 voter turnout'!Y77)/'2016 voter turnout'!AQ77*100</f>
        <v>1.0611050128064399</v>
      </c>
      <c r="M80" s="27">
        <f>('2016 voter turnout'!AB77+'2016 voter turnout'!AE77+'2016 voter turnout'!AH77+'2016 voter turnout'!AK77+'2016 voter turnout'!AN77)/'2016 voter turnout'!AQ77*100</f>
        <v>5.1225759238931579</v>
      </c>
      <c r="N80" s="38" t="str">
        <f>'11-1-16 registered voters'!Q83</f>
        <v>20254</v>
      </c>
      <c r="O80" s="39">
        <f>'11-1-16 registered voters'!H83/$N80*100</f>
        <v>8.462525920805767</v>
      </c>
      <c r="P80" s="39">
        <f>'11-1-16 registered voters'!G83/$N80*100</f>
        <v>6.9270267601461448</v>
      </c>
      <c r="Q80" s="39">
        <f>'11-1-16 registered voters'!L83/$N80*100</f>
        <v>40.125407326947766</v>
      </c>
      <c r="R80" s="39">
        <f>'11-1-16 registered voters'!K83/$N80*100</f>
        <v>36.851979855830947</v>
      </c>
      <c r="S80" s="27">
        <f>('11-1-16 registered voters'!E83+'11-1-16 registered voters'!F83)/N80*100</f>
        <v>0.60728744939271251</v>
      </c>
      <c r="T80" s="27">
        <f>('11-1-16 registered voters'!I83+'11-1-16 registered voters'!J83)/N80*100</f>
        <v>1.1800138244297422</v>
      </c>
      <c r="U80" s="27">
        <f>('11-1-16 registered voters'!C83+'11-1-16 registered voters'!D83+'11-1-16 registered voters'!M83+'11-1-16 registered voters'!N83+'11-1-16 registered voters'!O83+'11-1-16 registered voters'!P83)/N80*100</f>
        <v>5.8457588624469237</v>
      </c>
      <c r="V80" s="27">
        <f>'2014_gov_election'!R77</f>
        <v>10242</v>
      </c>
      <c r="W80" s="27">
        <f>'2014_gov_election'!L77/V80*100</f>
        <v>29.379027533684827</v>
      </c>
      <c r="X80" s="27">
        <f>'2014_gov_election'!G77/V80*100</f>
        <v>68.209334114430774</v>
      </c>
      <c r="Y80" s="27">
        <f>'2014_gov_election'!Q77/V80*100</f>
        <v>2.4116383518843976</v>
      </c>
      <c r="Z80" s="27">
        <f>V80/'2014_gov_election'!B77*100</f>
        <v>52.590500641848529</v>
      </c>
      <c r="AA80" s="27">
        <f t="shared" si="1"/>
        <v>35</v>
      </c>
    </row>
    <row r="81" spans="1:27">
      <c r="A81" t="s">
        <v>73</v>
      </c>
      <c r="B81" s="18">
        <f>'2016_pres_election'!R78</f>
        <v>10080</v>
      </c>
      <c r="C81" s="27">
        <f>'2016_pres_election'!L78/'2016_pres_election'!R78*100</f>
        <v>25.644841269841269</v>
      </c>
      <c r="D81" s="27">
        <f>'2016_pres_election'!G78/'2016_pres_election'!R78*100</f>
        <v>72.281746031746025</v>
      </c>
      <c r="E81" s="27">
        <f>'2016_pres_election'!Q78/'2016_pres_election'!R78*100</f>
        <v>2.0734126984126982</v>
      </c>
      <c r="F81" s="77">
        <f>'2016 voter turnout'!AQ78</f>
        <v>10033</v>
      </c>
      <c r="G81" s="39">
        <f>'2016 voter turnout'!G78/'2016 voter turnout'!AQ78*100</f>
        <v>8.8308581680454488</v>
      </c>
      <c r="H81" s="39">
        <f>'2016 voter turnout'!D78/'2016 voter turnout'!AQ78*100</f>
        <v>4.8340476427788301</v>
      </c>
      <c r="I81" s="27">
        <f>'2016 voter turnout'!M78/'2016 voter turnout'!AQ78*100</f>
        <v>43.107744443336991</v>
      </c>
      <c r="J81" s="27">
        <f>'2016 voter turnout'!J78/'2016 voter turnout'!AQ78*100</f>
        <v>39.031197049735873</v>
      </c>
      <c r="K81" s="27">
        <f>('2016 voter turnout'!P78+'2016 voter turnout'!S78)/'2016 voter turnout'!AQ78*100</f>
        <v>0.37875012458885676</v>
      </c>
      <c r="L81" s="27">
        <f>('2016 voter turnout'!V78+'2016 voter turnout'!Y78)/'2016 voter turnout'!AQ78*100</f>
        <v>0.46845410146516492</v>
      </c>
      <c r="M81" s="27">
        <f>('2016 voter turnout'!AB78+'2016 voter turnout'!AE78+'2016 voter turnout'!AH78+'2016 voter turnout'!AK78+'2016 voter turnout'!AN78)/'2016 voter turnout'!AQ78*100</f>
        <v>3.348948470048839</v>
      </c>
      <c r="N81" s="38" t="str">
        <f>'11-1-16 registered voters'!Q84</f>
        <v>12874</v>
      </c>
      <c r="O81" s="39">
        <f>'11-1-16 registered voters'!H84/$N81*100</f>
        <v>9.4453938169954945</v>
      </c>
      <c r="P81" s="39">
        <f>'11-1-16 registered voters'!G84/$N81*100</f>
        <v>6.2762156283983224</v>
      </c>
      <c r="Q81" s="39">
        <f>'11-1-16 registered voters'!L84/$N81*100</f>
        <v>41.812956346123968</v>
      </c>
      <c r="R81" s="39">
        <f>'11-1-16 registered voters'!K84/$N81*100</f>
        <v>37.331054839210815</v>
      </c>
      <c r="S81" s="27">
        <f>('11-1-16 registered voters'!E84+'11-1-16 registered voters'!F84)/N81*100</f>
        <v>0.51266117756718965</v>
      </c>
      <c r="T81" s="27">
        <f>('11-1-16 registered voters'!I84+'11-1-16 registered voters'!J84)/N81*100</f>
        <v>0.55149914556470403</v>
      </c>
      <c r="U81" s="27">
        <f>('11-1-16 registered voters'!C84+'11-1-16 registered voters'!D84+'11-1-16 registered voters'!M84+'11-1-16 registered voters'!N84+'11-1-16 registered voters'!O84+'11-1-16 registered voters'!P84)/N81*100</f>
        <v>4.0702190461395062</v>
      </c>
      <c r="V81" s="27">
        <f>'2014_gov_election'!R78</f>
        <v>6782</v>
      </c>
      <c r="W81" s="27">
        <f>'2014_gov_election'!L78/V81*100</f>
        <v>29.003243880861103</v>
      </c>
      <c r="X81" s="27">
        <f>'2014_gov_election'!G78/V81*100</f>
        <v>68.372161604246543</v>
      </c>
      <c r="Y81" s="27">
        <f>'2014_gov_election'!Q78/V81*100</f>
        <v>2.6245945148923622</v>
      </c>
      <c r="Z81" s="27">
        <f>V81/'2014_gov_election'!B78*100</f>
        <v>54.941672067401171</v>
      </c>
      <c r="AA81" s="27">
        <f t="shared" si="1"/>
        <v>16</v>
      </c>
    </row>
    <row r="82" spans="1:27">
      <c r="A82" t="s">
        <v>74</v>
      </c>
      <c r="B82" s="18">
        <f>'2016_pres_election'!R79</f>
        <v>4206</v>
      </c>
      <c r="C82" s="27">
        <f>'2016_pres_election'!L79/'2016_pres_election'!R79*100</f>
        <v>17.665240133143129</v>
      </c>
      <c r="D82" s="27">
        <f>'2016_pres_election'!G79/'2016_pres_election'!R79*100</f>
        <v>80.12363290537327</v>
      </c>
      <c r="E82" s="27">
        <f>'2016_pres_election'!Q79/'2016_pres_election'!R79*100</f>
        <v>2.2111269614835951</v>
      </c>
      <c r="F82" s="77">
        <f>'2016 voter turnout'!AQ79</f>
        <v>4155</v>
      </c>
      <c r="G82" s="39">
        <f>'2016 voter turnout'!G79/'2016 voter turnout'!AQ79*100</f>
        <v>5.9205776173285196</v>
      </c>
      <c r="H82" s="39">
        <f>'2016 voter turnout'!D79/'2016 voter turnout'!AQ79*100</f>
        <v>3.2731648616125151</v>
      </c>
      <c r="I82" s="27">
        <f>'2016 voter turnout'!M79/'2016 voter turnout'!AQ79*100</f>
        <v>44.957882069795431</v>
      </c>
      <c r="J82" s="27">
        <f>'2016 voter turnout'!J79/'2016 voter turnout'!AQ79*100</f>
        <v>42.406738868832733</v>
      </c>
      <c r="K82" s="27">
        <f>('2016 voter turnout'!P79+'2016 voter turnout'!S79)/'2016 voter turnout'!AQ79*100</f>
        <v>0.28880866425992779</v>
      </c>
      <c r="L82" s="27">
        <f>('2016 voter turnout'!V79+'2016 voter turnout'!Y79)/'2016 voter turnout'!AQ79*100</f>
        <v>0.48134777376654636</v>
      </c>
      <c r="M82" s="27">
        <f>('2016 voter turnout'!AB79+'2016 voter turnout'!AE79+'2016 voter turnout'!AH79+'2016 voter turnout'!AK79+'2016 voter turnout'!AN79)/'2016 voter turnout'!AQ79*100</f>
        <v>2.6714801444043323</v>
      </c>
      <c r="N82" s="38" t="str">
        <f>'11-1-16 registered voters'!Q85</f>
        <v>5562</v>
      </c>
      <c r="O82" s="39">
        <f>'11-1-16 registered voters'!H85/$N82*100</f>
        <v>6.0949298813376487</v>
      </c>
      <c r="P82" s="39">
        <f>'11-1-16 registered voters'!G85/$N82*100</f>
        <v>4.404890327220425</v>
      </c>
      <c r="Q82" s="39">
        <f>'11-1-16 registered voters'!L85/$N82*100</f>
        <v>44.498381877022652</v>
      </c>
      <c r="R82" s="39">
        <f>'11-1-16 registered voters'!K85/$N82*100</f>
        <v>40.632865875584322</v>
      </c>
      <c r="S82" s="27">
        <f>('11-1-16 registered voters'!E85+'11-1-16 registered voters'!F85)/N82*100</f>
        <v>0.30564545127651926</v>
      </c>
      <c r="T82" s="27">
        <f>('11-1-16 registered voters'!I85+'11-1-16 registered voters'!J85)/N82*100</f>
        <v>0.57533261416756565</v>
      </c>
      <c r="U82" s="27">
        <f>('11-1-16 registered voters'!C85+'11-1-16 registered voters'!D85+'11-1-16 registered voters'!M85+'11-1-16 registered voters'!N85+'11-1-16 registered voters'!O85+'11-1-16 registered voters'!P85)/N82*100</f>
        <v>3.4879539733908662</v>
      </c>
      <c r="V82" s="27">
        <f>'2014_gov_election'!R79</f>
        <v>2481</v>
      </c>
      <c r="W82" s="27">
        <f>'2014_gov_election'!L79/V82*100</f>
        <v>25.796049979846835</v>
      </c>
      <c r="X82" s="27">
        <f>'2014_gov_election'!G79/V82*100</f>
        <v>71.463119709794441</v>
      </c>
      <c r="Y82" s="27">
        <f>'2014_gov_election'!Q79/V82*100</f>
        <v>2.7408303103587262</v>
      </c>
      <c r="Z82" s="27">
        <f>V82/'2014_gov_election'!B79*100</f>
        <v>48.202836603846897</v>
      </c>
      <c r="AA82" s="27">
        <f t="shared" si="1"/>
        <v>80</v>
      </c>
    </row>
    <row r="83" spans="1:27">
      <c r="A83" t="s">
        <v>75</v>
      </c>
      <c r="B83" s="18">
        <f>'2016_pres_election'!R80</f>
        <v>98286</v>
      </c>
      <c r="C83" s="27">
        <f>'2016_pres_election'!L80/'2016_pres_election'!R80*100</f>
        <v>50.929939157153612</v>
      </c>
      <c r="D83" s="27">
        <f>'2016_pres_election'!G80/'2016_pres_election'!R80*100</f>
        <v>46.521376391347701</v>
      </c>
      <c r="E83" s="27">
        <f>'2016_pres_election'!Q80/'2016_pres_election'!R80*100</f>
        <v>2.5486844514986875</v>
      </c>
      <c r="F83" s="77">
        <f>'2016 voter turnout'!AQ80</f>
        <v>98300</v>
      </c>
      <c r="G83" s="39">
        <f>'2016 voter turnout'!G80/'2016 voter turnout'!AQ80*100</f>
        <v>24.302136317395728</v>
      </c>
      <c r="H83" s="39">
        <f>'2016 voter turnout'!D80/'2016 voter turnout'!AQ80*100</f>
        <v>14.66734486266531</v>
      </c>
      <c r="I83" s="27">
        <f>'2016 voter turnout'!M80/'2016 voter turnout'!AQ80*100</f>
        <v>25.55849440488301</v>
      </c>
      <c r="J83" s="27">
        <f>'2016 voter turnout'!J80/'2016 voter turnout'!AQ80*100</f>
        <v>22.367243133265514</v>
      </c>
      <c r="K83" s="27">
        <f>('2016 voter turnout'!P80+'2016 voter turnout'!S80)/'2016 voter turnout'!AQ80*100</f>
        <v>1.1759918616480163</v>
      </c>
      <c r="L83" s="27">
        <f>('2016 voter turnout'!V80+'2016 voter turnout'!Y80)/'2016 voter turnout'!AQ80*100</f>
        <v>1.9084435401831128</v>
      </c>
      <c r="M83" s="27">
        <f>('2016 voter turnout'!AB80+'2016 voter turnout'!AE80+'2016 voter turnout'!AH80+'2016 voter turnout'!AK80+'2016 voter turnout'!AN80)/'2016 voter turnout'!AQ80*100</f>
        <v>10.020345879959308</v>
      </c>
      <c r="N83" s="38" t="str">
        <f>'11-1-16 registered voters'!Q86</f>
        <v>125987</v>
      </c>
      <c r="O83" s="39">
        <f>'11-1-16 registered voters'!H86/$N83*100</f>
        <v>23.424639050060719</v>
      </c>
      <c r="P83" s="39">
        <f>'11-1-16 registered voters'!G86/$N83*100</f>
        <v>15.999269765928231</v>
      </c>
      <c r="Q83" s="39">
        <f>'11-1-16 registered voters'!L86/$N83*100</f>
        <v>24.168366577504028</v>
      </c>
      <c r="R83" s="39">
        <f>'11-1-16 registered voters'!K86/$N83*100</f>
        <v>21.500631017485929</v>
      </c>
      <c r="S83" s="27">
        <f>('11-1-16 registered voters'!E86+'11-1-16 registered voters'!F86)/N83*100</f>
        <v>1.4588806781652075</v>
      </c>
      <c r="T83" s="27">
        <f>('11-1-16 registered voters'!I86+'11-1-16 registered voters'!J86)/N83*100</f>
        <v>2.1518093136593457</v>
      </c>
      <c r="U83" s="27">
        <f>('11-1-16 registered voters'!C86+'11-1-16 registered voters'!D86+'11-1-16 registered voters'!M86+'11-1-16 registered voters'!N86+'11-1-16 registered voters'!O86+'11-1-16 registered voters'!P86)/N83*100</f>
        <v>11.296403597196536</v>
      </c>
      <c r="V83" s="27">
        <f>'2014_gov_election'!R80</f>
        <v>63014</v>
      </c>
      <c r="W83" s="27">
        <f>'2014_gov_election'!L80/V83*100</f>
        <v>49.279525184879553</v>
      </c>
      <c r="X83" s="27">
        <f>'2014_gov_election'!G80/V83*100</f>
        <v>48.617767480242485</v>
      </c>
      <c r="Y83" s="27">
        <f>'2014_gov_election'!Q80/V83*100</f>
        <v>2.1027073348779637</v>
      </c>
      <c r="Z83" s="27">
        <f>V83/'2014_gov_election'!B80*100</f>
        <v>52.449164745345136</v>
      </c>
      <c r="AA83" s="27">
        <f t="shared" si="1"/>
        <v>38</v>
      </c>
    </row>
    <row r="84" spans="1:27">
      <c r="A84" t="s">
        <v>76</v>
      </c>
      <c r="B84" s="18">
        <f>'2016_pres_election'!R81</f>
        <v>59744</v>
      </c>
      <c r="C84" s="27">
        <f>'2016_pres_election'!L81/'2016_pres_election'!R81*100</f>
        <v>37.74939742903053</v>
      </c>
      <c r="D84" s="27">
        <f>'2016_pres_election'!G81/'2016_pres_election'!R81*100</f>
        <v>59.30302624531334</v>
      </c>
      <c r="E84" s="27">
        <f>'2016_pres_election'!Q81/'2016_pres_election'!R81*100</f>
        <v>2.9475763256561329</v>
      </c>
      <c r="F84" s="77">
        <f>'2016 voter turnout'!AQ81</f>
        <v>59426</v>
      </c>
      <c r="G84" s="39">
        <f>'2016 voter turnout'!G81/'2016 voter turnout'!AQ81*100</f>
        <v>17.297142664826843</v>
      </c>
      <c r="H84" s="39">
        <f>'2016 voter turnout'!D81/'2016 voter turnout'!AQ81*100</f>
        <v>9.8391276545619757</v>
      </c>
      <c r="I84" s="27">
        <f>'2016 voter turnout'!M81/'2016 voter turnout'!AQ81*100</f>
        <v>33.845454851411837</v>
      </c>
      <c r="J84" s="27">
        <f>'2016 voter turnout'!J81/'2016 voter turnout'!AQ81*100</f>
        <v>30.521993740113757</v>
      </c>
      <c r="K84" s="27">
        <f>('2016 voter turnout'!P81+'2016 voter turnout'!S81)/'2016 voter turnout'!AQ81*100</f>
        <v>1.4269848214586207</v>
      </c>
      <c r="L84" s="27">
        <f>('2016 voter turnout'!V81+'2016 voter turnout'!Y81)/'2016 voter turnout'!AQ81*100</f>
        <v>1.6339649311749065</v>
      </c>
      <c r="M84" s="27">
        <f>('2016 voter turnout'!AB81+'2016 voter turnout'!AE81+'2016 voter turnout'!AH81+'2016 voter turnout'!AK81+'2016 voter turnout'!AN81)/'2016 voter turnout'!AQ81*100</f>
        <v>5.4353313364520579</v>
      </c>
      <c r="N84" s="38" t="str">
        <f>'11-1-16 registered voters'!Q87</f>
        <v>79218</v>
      </c>
      <c r="O84" s="39">
        <f>'11-1-16 registered voters'!H87/$N84*100</f>
        <v>17.369789694261407</v>
      </c>
      <c r="P84" s="39">
        <f>'11-1-16 registered voters'!G87/$N84*100</f>
        <v>11.448155722184353</v>
      </c>
      <c r="Q84" s="39">
        <f>'11-1-16 registered voters'!L87/$N84*100</f>
        <v>31.962432780428689</v>
      </c>
      <c r="R84" s="39">
        <f>'11-1-16 registered voters'!K87/$N84*100</f>
        <v>28.828044131384285</v>
      </c>
      <c r="S84" s="27">
        <f>('11-1-16 registered voters'!E87+'11-1-16 registered voters'!F87)/N84*100</f>
        <v>1.6056956752253275</v>
      </c>
      <c r="T84" s="27">
        <f>('11-1-16 registered voters'!I87+'11-1-16 registered voters'!J87)/N84*100</f>
        <v>1.8594258880557448</v>
      </c>
      <c r="U84" s="27">
        <f>('11-1-16 registered voters'!C87+'11-1-16 registered voters'!D87+'11-1-16 registered voters'!M87+'11-1-16 registered voters'!N87+'11-1-16 registered voters'!O87+'11-1-16 registered voters'!P87)/N84*100</f>
        <v>6.9264561084601981</v>
      </c>
      <c r="V84" s="27">
        <f>'2014_gov_election'!R81</f>
        <v>37347</v>
      </c>
      <c r="W84" s="27">
        <f>'2014_gov_election'!L81/V84*100</f>
        <v>38.383270409939222</v>
      </c>
      <c r="X84" s="27">
        <f>'2014_gov_election'!G81/V84*100</f>
        <v>59.356842584411062</v>
      </c>
      <c r="Y84" s="27">
        <f>'2014_gov_election'!Q81/V84*100</f>
        <v>2.2598870056497176</v>
      </c>
      <c r="Z84" s="27">
        <f>V84/'2014_gov_election'!B81*100</f>
        <v>49.927809416860512</v>
      </c>
      <c r="AA84" s="27">
        <f t="shared" si="1"/>
        <v>61</v>
      </c>
    </row>
    <row r="85" spans="1:27">
      <c r="A85" t="s">
        <v>77</v>
      </c>
      <c r="B85" s="18">
        <f>'2016_pres_election'!R82</f>
        <v>3665</v>
      </c>
      <c r="C85" s="27">
        <f>'2016_pres_election'!L82/'2016_pres_election'!R82*100</f>
        <v>24.311050477489768</v>
      </c>
      <c r="D85" s="27">
        <f>'2016_pres_election'!G82/'2016_pres_election'!R82*100</f>
        <v>74.106412005457017</v>
      </c>
      <c r="E85" s="27">
        <f>'2016_pres_election'!Q82/'2016_pres_election'!R82*100</f>
        <v>1.5825375170532059</v>
      </c>
      <c r="F85" s="77">
        <f>'2016 voter turnout'!AQ82</f>
        <v>3629</v>
      </c>
      <c r="G85" s="39">
        <f>'2016 voter turnout'!G82/'2016 voter turnout'!AQ82*100</f>
        <v>12.896114632130063</v>
      </c>
      <c r="H85" s="39">
        <f>'2016 voter turnout'!D82/'2016 voter turnout'!AQ82*100</f>
        <v>6.5031689170570406</v>
      </c>
      <c r="I85" s="27">
        <f>'2016 voter turnout'!M82/'2016 voter turnout'!AQ82*100</f>
        <v>41.38881234499862</v>
      </c>
      <c r="J85" s="27">
        <f>'2016 voter turnout'!J82/'2016 voter turnout'!AQ82*100</f>
        <v>37.227886470101957</v>
      </c>
      <c r="K85" s="27">
        <f>('2016 voter turnout'!P82+'2016 voter turnout'!S82)/'2016 voter turnout'!AQ82*100</f>
        <v>0.2204464039680353</v>
      </c>
      <c r="L85" s="27">
        <f>('2016 voter turnout'!V82+'2016 voter turnout'!Y82)/'2016 voter turnout'!AQ82*100</f>
        <v>0.46844860843207498</v>
      </c>
      <c r="M85" s="27">
        <f>('2016 voter turnout'!AB82+'2016 voter turnout'!AE82+'2016 voter turnout'!AH82+'2016 voter turnout'!AK82+'2016 voter turnout'!AN82)/'2016 voter turnout'!AQ82*100</f>
        <v>1.2951226233122071</v>
      </c>
      <c r="N85" s="38" t="str">
        <f>'11-1-16 registered voters'!Q88</f>
        <v>4963</v>
      </c>
      <c r="O85" s="39">
        <f>'11-1-16 registered voters'!H88/$N85*100</f>
        <v>15.031231110215595</v>
      </c>
      <c r="P85" s="39">
        <f>'11-1-16 registered voters'!G88/$N85*100</f>
        <v>9.3693330646786208</v>
      </c>
      <c r="Q85" s="39">
        <f>'11-1-16 registered voters'!L88/$N85*100</f>
        <v>38.283296393310493</v>
      </c>
      <c r="R85" s="39">
        <f>'11-1-16 registered voters'!K88/$N85*100</f>
        <v>34.596010477533753</v>
      </c>
      <c r="S85" s="27">
        <f>('11-1-16 registered voters'!E88+'11-1-16 registered voters'!F88)/N85*100</f>
        <v>0.26193834374370339</v>
      </c>
      <c r="T85" s="27">
        <f>('11-1-16 registered voters'!I88+'11-1-16 registered voters'!J88)/N85*100</f>
        <v>0.70521861777150918</v>
      </c>
      <c r="U85" s="27">
        <f>('11-1-16 registered voters'!C88+'11-1-16 registered voters'!D88+'11-1-16 registered voters'!M88+'11-1-16 registered voters'!N88+'11-1-16 registered voters'!O88+'11-1-16 registered voters'!P88)/N85*100</f>
        <v>1.7529719927463228</v>
      </c>
      <c r="V85" s="27">
        <f>'2014_gov_election'!R82</f>
        <v>2321</v>
      </c>
      <c r="W85" s="27">
        <f>'2014_gov_election'!L82/V85*100</f>
        <v>30.719517449375267</v>
      </c>
      <c r="X85" s="27">
        <f>'2014_gov_election'!G82/V85*100</f>
        <v>66.69538991813873</v>
      </c>
      <c r="Y85" s="27">
        <f>'2014_gov_election'!Q82/V85*100</f>
        <v>2.5850926324859977</v>
      </c>
      <c r="Z85" s="27">
        <f>V85/'2014_gov_election'!B82*100</f>
        <v>49.425042589437815</v>
      </c>
      <c r="AA85" s="27">
        <f t="shared" si="1"/>
        <v>65</v>
      </c>
    </row>
    <row r="86" spans="1:27">
      <c r="A86" t="s">
        <v>78</v>
      </c>
      <c r="B86" s="18">
        <f>'2016_pres_election'!R83</f>
        <v>27109</v>
      </c>
      <c r="C86" s="27">
        <f>'2016_pres_election'!L83/'2016_pres_election'!R83*100</f>
        <v>16.566453945184257</v>
      </c>
      <c r="D86" s="27">
        <f>'2016_pres_election'!G83/'2016_pres_election'!R83*100</f>
        <v>80.357076985502971</v>
      </c>
      <c r="E86" s="27">
        <f>'2016_pres_election'!Q83/'2016_pres_election'!R83*100</f>
        <v>3.0764690693127745</v>
      </c>
      <c r="F86" s="77">
        <f>'2016 voter turnout'!AQ83</f>
        <v>27116</v>
      </c>
      <c r="G86" s="39">
        <f>'2016 voter turnout'!G83/'2016 voter turnout'!AQ83*100</f>
        <v>3.1309927717952499</v>
      </c>
      <c r="H86" s="39">
        <f>'2016 voter turnout'!D83/'2016 voter turnout'!AQ83*100</f>
        <v>1.84024192358755</v>
      </c>
      <c r="I86" s="27">
        <f>'2016 voter turnout'!M83/'2016 voter turnout'!AQ83*100</f>
        <v>46.256822540197668</v>
      </c>
      <c r="J86" s="27">
        <f>'2016 voter turnout'!J83/'2016 voter turnout'!AQ83*100</f>
        <v>40.909426169051486</v>
      </c>
      <c r="K86" s="27">
        <f>('2016 voter turnout'!P83+'2016 voter turnout'!S83)/'2016 voter turnout'!AQ83*100</f>
        <v>0.64537542410385018</v>
      </c>
      <c r="L86" s="27">
        <f>('2016 voter turnout'!V83+'2016 voter turnout'!Y83)/'2016 voter turnout'!AQ83*100</f>
        <v>1.8033633279244725</v>
      </c>
      <c r="M86" s="27">
        <f>('2016 voter turnout'!AB83+'2016 voter turnout'!AE83+'2016 voter turnout'!AH83+'2016 voter turnout'!AK83+'2016 voter turnout'!AN83)/'2016 voter turnout'!AQ83*100</f>
        <v>5.4137778433397257</v>
      </c>
      <c r="N86" s="38" t="str">
        <f>'11-1-16 registered voters'!Q89</f>
        <v>33747</v>
      </c>
      <c r="O86" s="39">
        <f>'11-1-16 registered voters'!H89/$N86*100</f>
        <v>3.2891812605564938</v>
      </c>
      <c r="P86" s="39">
        <f>'11-1-16 registered voters'!G89/$N86*100</f>
        <v>2.37947076777195</v>
      </c>
      <c r="Q86" s="39">
        <f>'11-1-16 registered voters'!L89/$N86*100</f>
        <v>44.744718049011759</v>
      </c>
      <c r="R86" s="39">
        <f>'11-1-16 registered voters'!K89/$N86*100</f>
        <v>39.760571310042373</v>
      </c>
      <c r="S86" s="27">
        <f>('11-1-16 registered voters'!E89+'11-1-16 registered voters'!F89)/N86*100</f>
        <v>0.85340919192817144</v>
      </c>
      <c r="T86" s="27">
        <f>('11-1-16 registered voters'!I89+'11-1-16 registered voters'!J89)/N86*100</f>
        <v>2.0890745844075029</v>
      </c>
      <c r="U86" s="27">
        <f>('11-1-16 registered voters'!C89+'11-1-16 registered voters'!D89+'11-1-16 registered voters'!M89+'11-1-16 registered voters'!N89+'11-1-16 registered voters'!O89+'11-1-16 registered voters'!P89)/N86*100</f>
        <v>6.8835748362817428</v>
      </c>
      <c r="V86" s="27">
        <f>'2014_gov_election'!R83</f>
        <v>15990</v>
      </c>
      <c r="W86" s="27">
        <f>'2014_gov_election'!L83/V86*100</f>
        <v>18.355222013758599</v>
      </c>
      <c r="X86" s="27">
        <f>'2014_gov_election'!G83/V86*100</f>
        <v>78.54909318323952</v>
      </c>
      <c r="Y86" s="27">
        <f>'2014_gov_election'!Q83/V86*100</f>
        <v>3.095684803001876</v>
      </c>
      <c r="Z86" s="27">
        <f>V86/'2014_gov_election'!B83*100</f>
        <v>52.659311707558047</v>
      </c>
      <c r="AA86" s="27">
        <f t="shared" si="1"/>
        <v>33</v>
      </c>
    </row>
    <row r="87" spans="1:27">
      <c r="A87" t="s">
        <v>79</v>
      </c>
      <c r="B87" s="18">
        <f>'2016_pres_election'!R84</f>
        <v>6023</v>
      </c>
      <c r="C87" s="27">
        <f>'2016_pres_election'!L84/'2016_pres_election'!R84*100</f>
        <v>25.635065581935912</v>
      </c>
      <c r="D87" s="27">
        <f>'2016_pres_election'!G84/'2016_pres_election'!R84*100</f>
        <v>72.389174829819027</v>
      </c>
      <c r="E87" s="27">
        <f>'2016_pres_election'!Q84/'2016_pres_election'!R84*100</f>
        <v>1.9757595882450605</v>
      </c>
      <c r="F87" s="77">
        <f>'2016 voter turnout'!AQ84</f>
        <v>5994</v>
      </c>
      <c r="G87" s="39">
        <f>'2016 voter turnout'!G84/'2016 voter turnout'!AQ84*100</f>
        <v>11.311311311311311</v>
      </c>
      <c r="H87" s="39">
        <f>'2016 voter turnout'!D84/'2016 voter turnout'!AQ84*100</f>
        <v>6.8568568568568562</v>
      </c>
      <c r="I87" s="27">
        <f>'2016 voter turnout'!M84/'2016 voter turnout'!AQ84*100</f>
        <v>41.27460794127461</v>
      </c>
      <c r="J87" s="27">
        <f>'2016 voter turnout'!J84/'2016 voter turnout'!AQ84*100</f>
        <v>37.537537537537538</v>
      </c>
      <c r="K87" s="27">
        <f>('2016 voter turnout'!P84+'2016 voter turnout'!S84)/'2016 voter turnout'!AQ84*100</f>
        <v>0.20020020020020018</v>
      </c>
      <c r="L87" s="27">
        <f>('2016 voter turnout'!V84+'2016 voter turnout'!Y84)/'2016 voter turnout'!AQ84*100</f>
        <v>0.63396730063396733</v>
      </c>
      <c r="M87" s="27">
        <f>('2016 voter turnout'!AB84+'2016 voter turnout'!AE84+'2016 voter turnout'!AH84+'2016 voter turnout'!AK84+'2016 voter turnout'!AN84)/'2016 voter turnout'!AQ84*100</f>
        <v>2.1855188521855187</v>
      </c>
      <c r="N87" s="38" t="str">
        <f>'11-1-16 registered voters'!Q90</f>
        <v>7675</v>
      </c>
      <c r="O87" s="39">
        <f>'11-1-16 registered voters'!H90/$N87*100</f>
        <v>11.400651465798045</v>
      </c>
      <c r="P87" s="39">
        <f>'11-1-16 registered voters'!G90/$N87*100</f>
        <v>8.1433224755700326</v>
      </c>
      <c r="Q87" s="39">
        <f>'11-1-16 registered voters'!L90/$N87*100</f>
        <v>39.674267100977204</v>
      </c>
      <c r="R87" s="39">
        <f>'11-1-16 registered voters'!K90/$N87*100</f>
        <v>36.716612377850161</v>
      </c>
      <c r="S87" s="27">
        <f>('11-1-16 registered voters'!E90+'11-1-16 registered voters'!F90)/N87*100</f>
        <v>0.20846905537459282</v>
      </c>
      <c r="T87" s="27">
        <f>('11-1-16 registered voters'!I90+'11-1-16 registered voters'!J90)/N87*100</f>
        <v>0.72964169381107491</v>
      </c>
      <c r="U87" s="27">
        <f>('11-1-16 registered voters'!C90+'11-1-16 registered voters'!D90+'11-1-16 registered voters'!M90+'11-1-16 registered voters'!N90+'11-1-16 registered voters'!O90+'11-1-16 registered voters'!P90)/N87*100</f>
        <v>3.1270358306188926</v>
      </c>
      <c r="V87" s="27">
        <f>'2014_gov_election'!R84</f>
        <v>3842</v>
      </c>
      <c r="W87" s="27">
        <f>'2014_gov_election'!L84/V87*100</f>
        <v>31.103591879229569</v>
      </c>
      <c r="X87" s="27">
        <f>'2014_gov_election'!G84/V87*100</f>
        <v>66.527850078084327</v>
      </c>
      <c r="Y87" s="27">
        <f>'2014_gov_election'!Q84/V87*100</f>
        <v>2.368558042686101</v>
      </c>
      <c r="Z87" s="27">
        <f>V87/'2014_gov_election'!B84*100</f>
        <v>51.308760683760681</v>
      </c>
      <c r="AA87" s="27">
        <f t="shared" si="1"/>
        <v>45</v>
      </c>
    </row>
    <row r="88" spans="1:27">
      <c r="A88" t="s">
        <v>80</v>
      </c>
      <c r="B88" s="18">
        <f>'2016_pres_election'!R85</f>
        <v>5091</v>
      </c>
      <c r="C88" s="27">
        <f>'2016_pres_election'!L85/'2016_pres_election'!R85*100</f>
        <v>17.69789825181693</v>
      </c>
      <c r="D88" s="27">
        <f>'2016_pres_election'!G85/'2016_pres_election'!R85*100</f>
        <v>80.61284619917501</v>
      </c>
      <c r="E88" s="27">
        <f>'2016_pres_election'!Q85/'2016_pres_election'!R85*100</f>
        <v>1.6892555490080534</v>
      </c>
      <c r="F88" s="77">
        <f>'2016 voter turnout'!AQ85</f>
        <v>5028</v>
      </c>
      <c r="G88" s="39">
        <f>'2016 voter turnout'!G85/'2016 voter turnout'!AQ85*100</f>
        <v>7.6770087509944309</v>
      </c>
      <c r="H88" s="39">
        <f>'2016 voter turnout'!D85/'2016 voter turnout'!AQ85*100</f>
        <v>4.5544948289578366</v>
      </c>
      <c r="I88" s="27">
        <f>'2016 voter turnout'!M85/'2016 voter turnout'!AQ85*100</f>
        <v>45.525059665871119</v>
      </c>
      <c r="J88" s="27">
        <f>'2016 voter turnout'!J85/'2016 voter turnout'!AQ85*100</f>
        <v>39.43914081145585</v>
      </c>
      <c r="K88" s="27">
        <f>('2016 voter turnout'!P85+'2016 voter turnout'!S85)/'2016 voter turnout'!AQ85*100</f>
        <v>9.9443118536197306E-2</v>
      </c>
      <c r="L88" s="27">
        <f>('2016 voter turnout'!V85+'2016 voter turnout'!Y85)/'2016 voter turnout'!AQ85*100</f>
        <v>1.431980906921241</v>
      </c>
      <c r="M88" s="27">
        <f>('2016 voter turnout'!AB85+'2016 voter turnout'!AE85+'2016 voter turnout'!AH85+'2016 voter turnout'!AK85+'2016 voter turnout'!AN85)/'2016 voter turnout'!AQ85*100</f>
        <v>1.2728719172633254</v>
      </c>
      <c r="N88" s="38" t="str">
        <f>'11-1-16 registered voters'!Q91</f>
        <v>6792</v>
      </c>
      <c r="O88" s="39">
        <f>'11-1-16 registered voters'!H91/$N88*100</f>
        <v>9.1283863368669014</v>
      </c>
      <c r="P88" s="39">
        <f>'11-1-16 registered voters'!G91/$N88*100</f>
        <v>6.2426383981154299</v>
      </c>
      <c r="Q88" s="39">
        <f>'11-1-16 registered voters'!L91/$N88*100</f>
        <v>42.962308598351001</v>
      </c>
      <c r="R88" s="39">
        <f>'11-1-16 registered voters'!K91/$N88*100</f>
        <v>37.661955241460547</v>
      </c>
      <c r="S88" s="27">
        <f>('11-1-16 registered voters'!E91+'11-1-16 registered voters'!F91)/N88*100</f>
        <v>0.16195524146054183</v>
      </c>
      <c r="T88" s="27">
        <f>('11-1-16 registered voters'!I91+'11-1-16 registered voters'!J91)/N88*100</f>
        <v>1.9876325088339222</v>
      </c>
      <c r="U88" s="27">
        <f>('11-1-16 registered voters'!C91+'11-1-16 registered voters'!D91+'11-1-16 registered voters'!M91+'11-1-16 registered voters'!N91+'11-1-16 registered voters'!O91+'11-1-16 registered voters'!P91)/N88*100</f>
        <v>1.8551236749116609</v>
      </c>
      <c r="V88" s="27">
        <f>'2014_gov_election'!R85</f>
        <v>2988</v>
      </c>
      <c r="W88" s="27">
        <f>'2014_gov_election'!L85/V88*100</f>
        <v>27.041499330655956</v>
      </c>
      <c r="X88" s="27">
        <f>'2014_gov_election'!G85/V88*100</f>
        <v>70.74966532797859</v>
      </c>
      <c r="Y88" s="27">
        <f>'2014_gov_election'!Q85/V88*100</f>
        <v>2.2088353413654618</v>
      </c>
      <c r="Z88" s="27">
        <f>V88/'2014_gov_election'!B85*100</f>
        <v>43.354614045269876</v>
      </c>
      <c r="AA88" s="27">
        <f t="shared" si="1"/>
        <v>129</v>
      </c>
    </row>
    <row r="89" spans="1:27">
      <c r="A89" t="s">
        <v>81</v>
      </c>
      <c r="B89" s="18">
        <f>'2016_pres_election'!R86</f>
        <v>6954</v>
      </c>
      <c r="C89" s="27">
        <f>'2016_pres_election'!L86/'2016_pres_election'!R86*100</f>
        <v>54.946793212539546</v>
      </c>
      <c r="D89" s="27">
        <f>'2016_pres_election'!G86/'2016_pres_election'!R86*100</f>
        <v>44.046591889559963</v>
      </c>
      <c r="E89" s="27">
        <f>'2016_pres_election'!Q86/'2016_pres_election'!R86*100</f>
        <v>1.006614897900489</v>
      </c>
      <c r="F89" s="77">
        <f>'2016 voter turnout'!AQ86</f>
        <v>6880</v>
      </c>
      <c r="G89" s="39">
        <f>'2016 voter turnout'!G86/'2016 voter turnout'!AQ86*100</f>
        <v>33.066860465116278</v>
      </c>
      <c r="H89" s="39">
        <f>'2016 voter turnout'!D86/'2016 voter turnout'!AQ86*100</f>
        <v>16.802325581395351</v>
      </c>
      <c r="I89" s="27">
        <f>'2016 voter turnout'!M86/'2016 voter turnout'!AQ86*100</f>
        <v>24.520348837209301</v>
      </c>
      <c r="J89" s="27">
        <f>'2016 voter turnout'!J86/'2016 voter turnout'!AQ86*100</f>
        <v>21.526162790697676</v>
      </c>
      <c r="K89" s="27">
        <f>('2016 voter turnout'!P86+'2016 voter turnout'!S86)/'2016 voter turnout'!AQ86*100</f>
        <v>0.10174418604651163</v>
      </c>
      <c r="L89" s="27">
        <f>('2016 voter turnout'!V86+'2016 voter turnout'!Y86)/'2016 voter turnout'!AQ86*100</f>
        <v>0.1744186046511628</v>
      </c>
      <c r="M89" s="27">
        <f>('2016 voter turnout'!AB86+'2016 voter turnout'!AE86+'2016 voter turnout'!AH86+'2016 voter turnout'!AK86+'2016 voter turnout'!AN86)/'2016 voter turnout'!AQ86*100</f>
        <v>3.8081395348837206</v>
      </c>
      <c r="N89" s="38" t="str">
        <f>'11-1-16 registered voters'!Q92</f>
        <v>9255</v>
      </c>
      <c r="O89" s="39">
        <f>'11-1-16 registered voters'!H92/$N89*100</f>
        <v>32.576985413290117</v>
      </c>
      <c r="P89" s="39">
        <f>'11-1-16 registered voters'!G92/$N89*100</f>
        <v>20.659103187466236</v>
      </c>
      <c r="Q89" s="39">
        <f>'11-1-16 registered voters'!L92/$N89*100</f>
        <v>22.042139384116695</v>
      </c>
      <c r="R89" s="39">
        <f>'11-1-16 registered voters'!K92/$N89*100</f>
        <v>19.535386277687735</v>
      </c>
      <c r="S89" s="27">
        <f>('11-1-16 registered voters'!E92+'11-1-16 registered voters'!F92)/N89*100</f>
        <v>0.1728795245813074</v>
      </c>
      <c r="T89" s="27">
        <f>('11-1-16 registered voters'!I92+'11-1-16 registered voters'!J92)/N89*100</f>
        <v>0.22690437601296598</v>
      </c>
      <c r="U89" s="27">
        <f>('11-1-16 registered voters'!C92+'11-1-16 registered voters'!D92+'11-1-16 registered voters'!M92+'11-1-16 registered voters'!N92+'11-1-16 registered voters'!O92+'11-1-16 registered voters'!P92)/N89*100</f>
        <v>4.786601836844949</v>
      </c>
      <c r="V89" s="27">
        <f>'2014_gov_election'!R86</f>
        <v>4507</v>
      </c>
      <c r="W89" s="27">
        <f>'2014_gov_election'!L86/V89*100</f>
        <v>53.849567339693806</v>
      </c>
      <c r="X89" s="27">
        <f>'2014_gov_election'!G86/V89*100</f>
        <v>44.974484135788771</v>
      </c>
      <c r="Y89" s="27">
        <f>'2014_gov_election'!Q86/V89*100</f>
        <v>1.1759485245174173</v>
      </c>
      <c r="Z89" s="27">
        <f>V89/'2014_gov_election'!B86*100</f>
        <v>48.399914089347078</v>
      </c>
      <c r="AA89" s="27">
        <f t="shared" si="1"/>
        <v>78</v>
      </c>
    </row>
    <row r="90" spans="1:27">
      <c r="A90" t="s">
        <v>82</v>
      </c>
      <c r="B90" s="18">
        <f>'2016_pres_election'!R87</f>
        <v>3052</v>
      </c>
      <c r="C90" s="27">
        <f>'2016_pres_election'!L87/'2016_pres_election'!R87*100</f>
        <v>36.795543905635647</v>
      </c>
      <c r="D90" s="27">
        <f>'2016_pres_election'!G87/'2016_pres_election'!R87*100</f>
        <v>62.090432503276539</v>
      </c>
      <c r="E90" s="27">
        <f>'2016_pres_election'!Q87/'2016_pres_election'!R87*100</f>
        <v>1.1140235910878113</v>
      </c>
      <c r="F90" s="77">
        <f>'2016 voter turnout'!AQ87</f>
        <v>3002</v>
      </c>
      <c r="G90" s="39">
        <f>'2016 voter turnout'!G87/'2016 voter turnout'!AQ87*100</f>
        <v>21.285809460359761</v>
      </c>
      <c r="H90" s="39">
        <f>'2016 voter turnout'!D87/'2016 voter turnout'!AQ87*100</f>
        <v>11.558960692871418</v>
      </c>
      <c r="I90" s="27">
        <f>'2016 voter turnout'!M87/'2016 voter turnout'!AQ87*100</f>
        <v>33.74417055296469</v>
      </c>
      <c r="J90" s="27">
        <f>'2016 voter turnout'!J87/'2016 voter turnout'!AQ87*100</f>
        <v>29.980013324450365</v>
      </c>
      <c r="K90" s="27">
        <f>('2016 voter turnout'!P87+'2016 voter turnout'!S87)/'2016 voter turnout'!AQ87*100</f>
        <v>6.6622251832111928E-2</v>
      </c>
      <c r="L90" s="27">
        <f>('2016 voter turnout'!V87+'2016 voter turnout'!Y87)/'2016 voter turnout'!AQ87*100</f>
        <v>6.6622251832111928E-2</v>
      </c>
      <c r="M90" s="27">
        <f>('2016 voter turnout'!AB87+'2016 voter turnout'!AE87+'2016 voter turnout'!AH87+'2016 voter turnout'!AK87+'2016 voter turnout'!AN87)/'2016 voter turnout'!AQ87*100</f>
        <v>3.2978014656895405</v>
      </c>
      <c r="N90" s="38" t="str">
        <f>'11-1-16 registered voters'!Q93</f>
        <v>4260</v>
      </c>
      <c r="O90" s="39">
        <f>'11-1-16 registered voters'!H93/$N90*100</f>
        <v>22.323943661971832</v>
      </c>
      <c r="P90" s="39">
        <f>'11-1-16 registered voters'!G93/$N90*100</f>
        <v>14.577464788732394</v>
      </c>
      <c r="Q90" s="39">
        <f>'11-1-16 registered voters'!L93/$N90*100</f>
        <v>30.281690140845068</v>
      </c>
      <c r="R90" s="39">
        <f>'11-1-16 registered voters'!K93/$N90*100</f>
        <v>27.74647887323944</v>
      </c>
      <c r="S90" s="27">
        <f>('11-1-16 registered voters'!E93+'11-1-16 registered voters'!F93)/N90*100</f>
        <v>0.18779342723004694</v>
      </c>
      <c r="T90" s="27">
        <f>('11-1-16 registered voters'!I93+'11-1-16 registered voters'!J93)/N90*100</f>
        <v>9.3896713615023469E-2</v>
      </c>
      <c r="U90" s="27">
        <f>('11-1-16 registered voters'!C93+'11-1-16 registered voters'!D93+'11-1-16 registered voters'!M93+'11-1-16 registered voters'!N93+'11-1-16 registered voters'!O93+'11-1-16 registered voters'!P93)/N90*100</f>
        <v>4.788732394366197</v>
      </c>
      <c r="V90" s="27">
        <f>'2014_gov_election'!R87</f>
        <v>1910</v>
      </c>
      <c r="W90" s="27">
        <f>'2014_gov_election'!L87/V90*100</f>
        <v>39.947643979057588</v>
      </c>
      <c r="X90" s="27">
        <f>'2014_gov_election'!G87/V90*100</f>
        <v>58.481675392670155</v>
      </c>
      <c r="Y90" s="27">
        <f>'2014_gov_election'!Q87/V90*100</f>
        <v>1.5706806282722512</v>
      </c>
      <c r="Z90" s="27">
        <f>V90/'2014_gov_election'!B87*100</f>
        <v>43.105393816294288</v>
      </c>
      <c r="AA90" s="27">
        <f t="shared" si="1"/>
        <v>131</v>
      </c>
    </row>
    <row r="91" spans="1:27">
      <c r="A91" t="s">
        <v>83</v>
      </c>
      <c r="B91" s="18">
        <f>'2016_pres_election'!R88</f>
        <v>3682</v>
      </c>
      <c r="C91" s="27">
        <f>'2016_pres_election'!L88/'2016_pres_election'!R88*100</f>
        <v>30.852797392721349</v>
      </c>
      <c r="D91" s="27">
        <f>'2016_pres_election'!G88/'2016_pres_election'!R88*100</f>
        <v>68.413905486148835</v>
      </c>
      <c r="E91" s="27">
        <f>'2016_pres_election'!Q88/'2016_pres_election'!R88*100</f>
        <v>0.73329712112982082</v>
      </c>
      <c r="F91" s="77">
        <f>'2016 voter turnout'!AQ88</f>
        <v>3650</v>
      </c>
      <c r="G91" s="39">
        <f>'2016 voter turnout'!G88/'2016 voter turnout'!AQ88*100</f>
        <v>17.643835616438356</v>
      </c>
      <c r="H91" s="39">
        <f>'2016 voter turnout'!D88/'2016 voter turnout'!AQ88*100</f>
        <v>9.1232876712328768</v>
      </c>
      <c r="I91" s="27">
        <f>'2016 voter turnout'!M88/'2016 voter turnout'!AQ88*100</f>
        <v>38.054794520547944</v>
      </c>
      <c r="J91" s="27">
        <f>'2016 voter turnout'!J88/'2016 voter turnout'!AQ88*100</f>
        <v>33.890410958904113</v>
      </c>
      <c r="K91" s="27">
        <f>('2016 voter turnout'!P88+'2016 voter turnout'!S88)/'2016 voter turnout'!AQ88*100</f>
        <v>0.24657534246575341</v>
      </c>
      <c r="L91" s="27">
        <f>('2016 voter turnout'!V88+'2016 voter turnout'!Y88)/'2016 voter turnout'!AQ88*100</f>
        <v>0</v>
      </c>
      <c r="M91" s="27">
        <f>('2016 voter turnout'!AB88+'2016 voter turnout'!AE88+'2016 voter turnout'!AH88+'2016 voter turnout'!AK88+'2016 voter turnout'!AN88)/'2016 voter turnout'!AQ88*100</f>
        <v>1.0410958904109588</v>
      </c>
      <c r="N91" s="38" t="str">
        <f>'11-1-16 registered voters'!Q94</f>
        <v>4707</v>
      </c>
      <c r="O91" s="39">
        <f>'11-1-16 registered voters'!H94/$N91*100</f>
        <v>18.568090078606332</v>
      </c>
      <c r="P91" s="39">
        <f>'11-1-16 registered voters'!G94/$N91*100</f>
        <v>12.109623964308478</v>
      </c>
      <c r="Q91" s="39">
        <f>'11-1-16 registered voters'!L94/$N91*100</f>
        <v>35.479073719991497</v>
      </c>
      <c r="R91" s="39">
        <f>'11-1-16 registered voters'!K94/$N91*100</f>
        <v>31.97365625663905</v>
      </c>
      <c r="S91" s="27">
        <f>('11-1-16 registered voters'!E94+'11-1-16 registered voters'!F94)/N91*100</f>
        <v>0.25493945188017847</v>
      </c>
      <c r="T91" s="27">
        <f>('11-1-16 registered voters'!I94+'11-1-16 registered voters'!J94)/N91*100</f>
        <v>0.10622477161674101</v>
      </c>
      <c r="U91" s="27">
        <f>('11-1-16 registered voters'!C94+'11-1-16 registered voters'!D94+'11-1-16 registered voters'!M94+'11-1-16 registered voters'!N94+'11-1-16 registered voters'!O94+'11-1-16 registered voters'!P94)/N91*100</f>
        <v>1.5083917569577225</v>
      </c>
      <c r="V91" s="27">
        <f>'2014_gov_election'!R88</f>
        <v>2292</v>
      </c>
      <c r="W91" s="27">
        <f>'2014_gov_election'!L88/V91*100</f>
        <v>33.202443280977313</v>
      </c>
      <c r="X91" s="27">
        <f>'2014_gov_election'!G88/V91*100</f>
        <v>64.877835951134372</v>
      </c>
      <c r="Y91" s="27">
        <f>'2014_gov_election'!Q88/V91*100</f>
        <v>1.9197207678883073</v>
      </c>
      <c r="Z91" s="27">
        <f>V91/'2014_gov_election'!B88*100</f>
        <v>48.81789137380192</v>
      </c>
      <c r="AA91" s="27">
        <f t="shared" si="1"/>
        <v>71</v>
      </c>
    </row>
    <row r="92" spans="1:27">
      <c r="A92" t="s">
        <v>84</v>
      </c>
      <c r="B92" s="18">
        <f>'2016_pres_election'!R89</f>
        <v>12526</v>
      </c>
      <c r="C92" s="27">
        <f>'2016_pres_election'!L89/'2016_pres_election'!R89*100</f>
        <v>31.62222577039757</v>
      </c>
      <c r="D92" s="27">
        <f>'2016_pres_election'!G89/'2016_pres_election'!R89*100</f>
        <v>66.302091649369316</v>
      </c>
      <c r="E92" s="27">
        <f>'2016_pres_election'!Q89/'2016_pres_election'!R89*100</f>
        <v>2.0756825802331154</v>
      </c>
      <c r="F92" s="77">
        <f>'2016 voter turnout'!AQ89</f>
        <v>12449</v>
      </c>
      <c r="G92" s="39">
        <f>'2016 voter turnout'!G89/'2016 voter turnout'!AQ89*100</f>
        <v>14.965057434332074</v>
      </c>
      <c r="H92" s="39">
        <f>'2016 voter turnout'!D89/'2016 voter turnout'!AQ89*100</f>
        <v>9.4144107960478749</v>
      </c>
      <c r="I92" s="27">
        <f>'2016 voter turnout'!M89/'2016 voter turnout'!AQ89*100</f>
        <v>39.248132380110853</v>
      </c>
      <c r="J92" s="27">
        <f>'2016 voter turnout'!J89/'2016 voter turnout'!AQ89*100</f>
        <v>34.57305807695397</v>
      </c>
      <c r="K92" s="27">
        <f>('2016 voter turnout'!P89+'2016 voter turnout'!S89)/'2016 voter turnout'!AQ89*100</f>
        <v>0.36147481725439795</v>
      </c>
      <c r="L92" s="27">
        <f>('2016 voter turnout'!V89+'2016 voter turnout'!Y89)/'2016 voter turnout'!AQ89*100</f>
        <v>0.36147481725439795</v>
      </c>
      <c r="M92" s="27">
        <f>('2016 voter turnout'!AB89+'2016 voter turnout'!AE89+'2016 voter turnout'!AH89+'2016 voter turnout'!AK89+'2016 voter turnout'!AN89)/'2016 voter turnout'!AQ89*100</f>
        <v>1.0763916780464293</v>
      </c>
      <c r="N92" s="38" t="str">
        <f>'11-1-16 registered voters'!Q95</f>
        <v>15407</v>
      </c>
      <c r="O92" s="39">
        <f>'11-1-16 registered voters'!H95/$N92*100</f>
        <v>14.941260466021939</v>
      </c>
      <c r="P92" s="39">
        <f>'11-1-16 registered voters'!G95/$N92*100</f>
        <v>10.793795028233919</v>
      </c>
      <c r="Q92" s="39">
        <f>'11-1-16 registered voters'!L95/$N92*100</f>
        <v>38.054131239047187</v>
      </c>
      <c r="R92" s="39">
        <f>'11-1-16 registered voters'!K95/$N92*100</f>
        <v>33.718439670279743</v>
      </c>
      <c r="S92" s="27">
        <f>('11-1-16 registered voters'!E95+'11-1-16 registered voters'!F95)/N92*100</f>
        <v>0.42188615564353865</v>
      </c>
      <c r="T92" s="27">
        <f>('11-1-16 registered voters'!I95+'11-1-16 registered voters'!J95)/N92*100</f>
        <v>0.44135782436554816</v>
      </c>
      <c r="U92" s="27">
        <f>('11-1-16 registered voters'!C95+'11-1-16 registered voters'!D95+'11-1-16 registered voters'!M95+'11-1-16 registered voters'!N95+'11-1-16 registered voters'!O95+'11-1-16 registered voters'!P95)/N92*100</f>
        <v>1.6291296164081264</v>
      </c>
      <c r="V92" s="27">
        <f>'2014_gov_election'!R89</f>
        <v>8067</v>
      </c>
      <c r="W92" s="27">
        <f>'2014_gov_election'!L89/V92*100</f>
        <v>38.440560307425315</v>
      </c>
      <c r="X92" s="27">
        <f>'2014_gov_election'!G89/V92*100</f>
        <v>59.861162761869345</v>
      </c>
      <c r="Y92" s="27">
        <f>'2014_gov_election'!Q89/V92*100</f>
        <v>1.6982769307053427</v>
      </c>
      <c r="Z92" s="27">
        <f>V92/'2014_gov_election'!B89*100</f>
        <v>53.523089171974526</v>
      </c>
      <c r="AA92" s="27">
        <f t="shared" si="1"/>
        <v>26</v>
      </c>
    </row>
    <row r="93" spans="1:27">
      <c r="A93" t="s">
        <v>85</v>
      </c>
      <c r="B93" s="18">
        <f>'2016_pres_election'!R90</f>
        <v>7586</v>
      </c>
      <c r="C93" s="27">
        <f>'2016_pres_election'!L90/'2016_pres_election'!R90*100</f>
        <v>29.923543369364619</v>
      </c>
      <c r="D93" s="27">
        <f>'2016_pres_election'!G90/'2016_pres_election'!R90*100</f>
        <v>68.415502240970198</v>
      </c>
      <c r="E93" s="27">
        <f>'2016_pres_election'!Q90/'2016_pres_election'!R90*100</f>
        <v>1.6609543896651726</v>
      </c>
      <c r="F93" s="77">
        <f>'2016 voter turnout'!AQ90</f>
        <v>7545</v>
      </c>
      <c r="G93" s="39">
        <f>'2016 voter turnout'!G90/'2016 voter turnout'!AQ90*100</f>
        <v>14.088800530152417</v>
      </c>
      <c r="H93" s="39">
        <f>'2016 voter turnout'!D90/'2016 voter turnout'!AQ90*100</f>
        <v>8.4824387011265738</v>
      </c>
      <c r="I93" s="27">
        <f>'2016 voter turnout'!M90/'2016 voter turnout'!AQ90*100</f>
        <v>38.316766070245194</v>
      </c>
      <c r="J93" s="27">
        <f>'2016 voter turnout'!J90/'2016 voter turnout'!AQ90*100</f>
        <v>33.426110006626907</v>
      </c>
      <c r="K93" s="27">
        <f>('2016 voter turnout'!P90+'2016 voter turnout'!S90)/'2016 voter turnout'!AQ90*100</f>
        <v>0.25182239893969516</v>
      </c>
      <c r="L93" s="27">
        <f>('2016 voter turnout'!V90+'2016 voter turnout'!Y90)/'2016 voter turnout'!AQ90*100</f>
        <v>0.33134526176275675</v>
      </c>
      <c r="M93" s="27">
        <f>('2016 voter turnout'!AB90+'2016 voter turnout'!AE90+'2016 voter turnout'!AH90+'2016 voter turnout'!AK90+'2016 voter turnout'!AN90)/'2016 voter turnout'!AQ90*100</f>
        <v>5.1027170311464545</v>
      </c>
      <c r="N93" s="38" t="str">
        <f>'11-1-16 registered voters'!Q96</f>
        <v>9807</v>
      </c>
      <c r="O93" s="39">
        <f>'11-1-16 registered voters'!H96/$N93*100</f>
        <v>14.448863057000102</v>
      </c>
      <c r="P93" s="39">
        <f>'11-1-16 registered voters'!G96/$N93*100</f>
        <v>10.38034057306006</v>
      </c>
      <c r="Q93" s="39">
        <f>'11-1-16 registered voters'!L96/$N93*100</f>
        <v>36.616702355460383</v>
      </c>
      <c r="R93" s="39">
        <f>'11-1-16 registered voters'!K96/$N93*100</f>
        <v>31.834403997144893</v>
      </c>
      <c r="S93" s="27">
        <f>('11-1-16 registered voters'!E96+'11-1-16 registered voters'!F96)/N93*100</f>
        <v>0.25491995513408788</v>
      </c>
      <c r="T93" s="27">
        <f>('11-1-16 registered voters'!I96+'11-1-16 registered voters'!J96)/N93*100</f>
        <v>0.4486591210359947</v>
      </c>
      <c r="U93" s="27">
        <f>('11-1-16 registered voters'!C96+'11-1-16 registered voters'!D96+'11-1-16 registered voters'!M96+'11-1-16 registered voters'!N96+'11-1-16 registered voters'!O96+'11-1-16 registered voters'!P96)/N93*100</f>
        <v>6.0161109411644746</v>
      </c>
      <c r="V93" s="27">
        <f>'2014_gov_election'!R90</f>
        <v>4966</v>
      </c>
      <c r="W93" s="27">
        <f>'2014_gov_election'!L90/V93*100</f>
        <v>34.534836890857832</v>
      </c>
      <c r="X93" s="27">
        <f>'2014_gov_election'!G90/V93*100</f>
        <v>63.310511478050749</v>
      </c>
      <c r="Y93" s="27">
        <f>'2014_gov_election'!Q90/V93*100</f>
        <v>2.1546516310914217</v>
      </c>
      <c r="Z93" s="27">
        <f>V93/'2014_gov_election'!B90*100</f>
        <v>51.269874045013417</v>
      </c>
      <c r="AA93" s="27">
        <f t="shared" si="1"/>
        <v>46</v>
      </c>
    </row>
    <row r="94" spans="1:27">
      <c r="A94" t="s">
        <v>86</v>
      </c>
      <c r="B94" s="18">
        <f>'2016_pres_election'!R91</f>
        <v>2863</v>
      </c>
      <c r="C94" s="27">
        <f>'2016_pres_election'!L91/'2016_pres_election'!R91*100</f>
        <v>28.152287809989524</v>
      </c>
      <c r="D94" s="27">
        <f>'2016_pres_election'!G91/'2016_pres_election'!R91*100</f>
        <v>69.297939224589584</v>
      </c>
      <c r="E94" s="27">
        <f>'2016_pres_election'!Q91/'2016_pres_election'!R91*100</f>
        <v>2.5497729654208872</v>
      </c>
      <c r="F94" s="77">
        <f>'2016 voter turnout'!AQ91</f>
        <v>2829</v>
      </c>
      <c r="G94" s="39">
        <f>'2016 voter turnout'!G91/'2016 voter turnout'!AQ91*100</f>
        <v>12.689996465182043</v>
      </c>
      <c r="H94" s="39">
        <f>'2016 voter turnout'!D91/'2016 voter turnout'!AQ91*100</f>
        <v>7.2463768115942031</v>
      </c>
      <c r="I94" s="27">
        <f>'2016 voter turnout'!M91/'2016 voter turnout'!AQ91*100</f>
        <v>38.564863909508659</v>
      </c>
      <c r="J94" s="27">
        <f>'2016 voter turnout'!J91/'2016 voter turnout'!AQ91*100</f>
        <v>33.757511488158357</v>
      </c>
      <c r="K94" s="27">
        <f>('2016 voter turnout'!P91+'2016 voter turnout'!S91)/'2016 voter turnout'!AQ91*100</f>
        <v>0.49487451396253096</v>
      </c>
      <c r="L94" s="27">
        <f>('2016 voter turnout'!V91+'2016 voter turnout'!Y91)/'2016 voter turnout'!AQ91*100</f>
        <v>0.70696359137504416</v>
      </c>
      <c r="M94" s="27">
        <f>('2016 voter turnout'!AB91+'2016 voter turnout'!AE91+'2016 voter turnout'!AH91+'2016 voter turnout'!AK91+'2016 voter turnout'!AN91)/'2016 voter turnout'!AQ91*100</f>
        <v>6.5394132202191591</v>
      </c>
      <c r="N94" s="38" t="str">
        <f>'11-1-16 registered voters'!Q97</f>
        <v>4102</v>
      </c>
      <c r="O94" s="39">
        <f>'11-1-16 registered voters'!H97/$N94*100</f>
        <v>12.554851292052657</v>
      </c>
      <c r="P94" s="39">
        <f>'11-1-16 registered voters'!G97/$N94*100</f>
        <v>9.2637737688932233</v>
      </c>
      <c r="Q94" s="39">
        <f>'11-1-16 registered voters'!L97/$N94*100</f>
        <v>37.883959044368595</v>
      </c>
      <c r="R94" s="39">
        <f>'11-1-16 registered voters'!K97/$N94*100</f>
        <v>31.618722574353974</v>
      </c>
      <c r="S94" s="27">
        <f>('11-1-16 registered voters'!E97+'11-1-16 registered voters'!F97)/N94*100</f>
        <v>0.53632374451487075</v>
      </c>
      <c r="T94" s="27">
        <f>('11-1-16 registered voters'!I97+'11-1-16 registered voters'!J97)/N94*100</f>
        <v>1.1214041930765479</v>
      </c>
      <c r="U94" s="27">
        <f>('11-1-16 registered voters'!C97+'11-1-16 registered voters'!D97+'11-1-16 registered voters'!M97+'11-1-16 registered voters'!N97+'11-1-16 registered voters'!O97+'11-1-16 registered voters'!P97)/N94*100</f>
        <v>7.020965382740127</v>
      </c>
      <c r="V94" s="27">
        <f>'2014_gov_election'!R91</f>
        <v>1432</v>
      </c>
      <c r="W94" s="27">
        <f>'2014_gov_election'!L91/V94*100</f>
        <v>37.918994413407816</v>
      </c>
      <c r="X94" s="27">
        <f>'2014_gov_election'!G91/V94*100</f>
        <v>59.078212290502798</v>
      </c>
      <c r="Y94" s="27">
        <f>'2014_gov_election'!Q91/V94*100</f>
        <v>3.0027932960893855</v>
      </c>
      <c r="Z94" s="27">
        <f>V94/'2014_gov_election'!B91*100</f>
        <v>34.514340805013255</v>
      </c>
      <c r="AA94" s="27">
        <f t="shared" si="1"/>
        <v>157</v>
      </c>
    </row>
    <row r="95" spans="1:27">
      <c r="A95" t="s">
        <v>87</v>
      </c>
      <c r="B95" s="18">
        <f>'2016_pres_election'!R92</f>
        <v>19476</v>
      </c>
      <c r="C95" s="27">
        <f>'2016_pres_election'!L92/'2016_pres_election'!R92*100</f>
        <v>34.668309714520433</v>
      </c>
      <c r="D95" s="27">
        <f>'2016_pres_election'!G92/'2016_pres_election'!R92*100</f>
        <v>63.724584103512015</v>
      </c>
      <c r="E95" s="27">
        <f>'2016_pres_election'!Q92/'2016_pres_election'!R92*100</f>
        <v>1.6071061819675498</v>
      </c>
      <c r="F95" s="77">
        <f>'2016 voter turnout'!AQ92</f>
        <v>19403</v>
      </c>
      <c r="G95" s="39">
        <f>'2016 voter turnout'!G92/'2016 voter turnout'!AQ92*100</f>
        <v>18.914600834922435</v>
      </c>
      <c r="H95" s="39">
        <f>'2016 voter turnout'!D92/'2016 voter turnout'!AQ92*100</f>
        <v>10.034530742668659</v>
      </c>
      <c r="I95" s="27">
        <f>'2016 voter turnout'!M92/'2016 voter turnout'!AQ92*100</f>
        <v>35.973818481678094</v>
      </c>
      <c r="J95" s="27">
        <f>'2016 voter turnout'!J92/'2016 voter turnout'!AQ92*100</f>
        <v>31.221975983095398</v>
      </c>
      <c r="K95" s="27">
        <f>('2016 voter turnout'!P92+'2016 voter turnout'!S92)/'2016 voter turnout'!AQ92*100</f>
        <v>0.5359995876926249</v>
      </c>
      <c r="L95" s="27">
        <f>('2016 voter turnout'!V92+'2016 voter turnout'!Y92)/'2016 voter turnout'!AQ92*100</f>
        <v>0.42776890171622944</v>
      </c>
      <c r="M95" s="27">
        <f>('2016 voter turnout'!AB92+'2016 voter turnout'!AE92+'2016 voter turnout'!AH92+'2016 voter turnout'!AK92+'2016 voter turnout'!AN92)/'2016 voter turnout'!AQ92*100</f>
        <v>2.8913054682265629</v>
      </c>
      <c r="N95" s="38" t="str">
        <f>'11-1-16 registered voters'!Q98</f>
        <v>25059</v>
      </c>
      <c r="O95" s="39">
        <f>'11-1-16 registered voters'!H98/$N95*100</f>
        <v>20.268167125583624</v>
      </c>
      <c r="P95" s="39">
        <f>'11-1-16 registered voters'!G98/$N95*100</f>
        <v>12.941458158745361</v>
      </c>
      <c r="Q95" s="39">
        <f>'11-1-16 registered voters'!L98/$N95*100</f>
        <v>33.309389839977655</v>
      </c>
      <c r="R95" s="39">
        <f>'11-1-16 registered voters'!K98/$N95*100</f>
        <v>28.776088431302128</v>
      </c>
      <c r="S95" s="27">
        <f>('11-1-16 registered voters'!E98+'11-1-16 registered voters'!F98)/N95*100</f>
        <v>0.55469092940660047</v>
      </c>
      <c r="T95" s="27">
        <f>('11-1-16 registered voters'!I98+'11-1-16 registered voters'!J98)/N95*100</f>
        <v>0.60656849834390836</v>
      </c>
      <c r="U95" s="27">
        <f>('11-1-16 registered voters'!C98+'11-1-16 registered voters'!D98+'11-1-16 registered voters'!M98+'11-1-16 registered voters'!N98+'11-1-16 registered voters'!O98+'11-1-16 registered voters'!P98)/N95*100</f>
        <v>3.5436370166407278</v>
      </c>
      <c r="V95" s="27">
        <f>'2014_gov_election'!R92</f>
        <v>12876</v>
      </c>
      <c r="W95" s="27">
        <f>'2014_gov_election'!L92/V95*100</f>
        <v>38.031997514756135</v>
      </c>
      <c r="X95" s="27">
        <f>'2014_gov_election'!G92/V95*100</f>
        <v>60.057471264367813</v>
      </c>
      <c r="Y95" s="27">
        <f>'2014_gov_election'!Q92/V95*100</f>
        <v>1.9105312208760483</v>
      </c>
      <c r="Z95" s="27">
        <f>V95/'2014_gov_election'!B92*100</f>
        <v>48.601517381949947</v>
      </c>
      <c r="AA95" s="27">
        <f t="shared" si="1"/>
        <v>77</v>
      </c>
    </row>
    <row r="96" spans="1:27">
      <c r="A96" t="s">
        <v>88</v>
      </c>
      <c r="B96" s="18">
        <f>'2016_pres_election'!R93</f>
        <v>14115</v>
      </c>
      <c r="C96" s="27">
        <f>'2016_pres_election'!L93/'2016_pres_election'!R93*100</f>
        <v>22.458377612469004</v>
      </c>
      <c r="D96" s="27">
        <f>'2016_pres_election'!G93/'2016_pres_election'!R93*100</f>
        <v>75.423308537017348</v>
      </c>
      <c r="E96" s="27">
        <f>'2016_pres_election'!Q93/'2016_pres_election'!R93*100</f>
        <v>2.1183138505136383</v>
      </c>
      <c r="F96" s="77">
        <f>'2016 voter turnout'!AQ93</f>
        <v>14081</v>
      </c>
      <c r="G96" s="39">
        <f>'2016 voter turnout'!G93/'2016 voter turnout'!AQ93*100</f>
        <v>10.084511043249769</v>
      </c>
      <c r="H96" s="39">
        <f>'2016 voter turnout'!D93/'2016 voter turnout'!AQ93*100</f>
        <v>6.0578083942901779</v>
      </c>
      <c r="I96" s="27">
        <f>'2016 voter turnout'!M93/'2016 voter turnout'!AQ93*100</f>
        <v>41.673176620978623</v>
      </c>
      <c r="J96" s="27">
        <f>'2016 voter turnout'!J93/'2016 voter turnout'!AQ93*100</f>
        <v>36.559903415950572</v>
      </c>
      <c r="K96" s="27">
        <f>('2016 voter turnout'!P93+'2016 voter turnout'!S93)/'2016 voter turnout'!AQ93*100</f>
        <v>0.78119451743484136</v>
      </c>
      <c r="L96" s="27">
        <f>('2016 voter turnout'!V93+'2016 voter turnout'!Y93)/'2016 voter turnout'!AQ93*100</f>
        <v>0.68176976067040695</v>
      </c>
      <c r="M96" s="27">
        <f>('2016 voter turnout'!AB93+'2016 voter turnout'!AE93+'2016 voter turnout'!AH93+'2016 voter turnout'!AK93+'2016 voter turnout'!AN93)/'2016 voter turnout'!AQ93*100</f>
        <v>4.1616362474256086</v>
      </c>
      <c r="N96" s="38" t="str">
        <f>'11-1-16 registered voters'!Q99</f>
        <v>17832</v>
      </c>
      <c r="O96" s="39">
        <f>'11-1-16 registered voters'!H99/$N96*100</f>
        <v>10.430686406460296</v>
      </c>
      <c r="P96" s="39">
        <f>'11-1-16 registered voters'!G99/$N96*100</f>
        <v>7.1108120233288465</v>
      </c>
      <c r="Q96" s="39">
        <f>'11-1-16 registered voters'!L99/$N96*100</f>
        <v>39.945042620008977</v>
      </c>
      <c r="R96" s="39">
        <f>'11-1-16 registered voters'!K99/$N96*100</f>
        <v>35.789591745177205</v>
      </c>
      <c r="S96" s="27">
        <f>('11-1-16 registered voters'!E99+'11-1-16 registered voters'!F99)/N96*100</f>
        <v>0.93651861821444582</v>
      </c>
      <c r="T96" s="27">
        <f>('11-1-16 registered voters'!I99+'11-1-16 registered voters'!J99)/N96*100</f>
        <v>0.89726334679228348</v>
      </c>
      <c r="U96" s="27">
        <f>('11-1-16 registered voters'!C99+'11-1-16 registered voters'!D99+'11-1-16 registered voters'!M99+'11-1-16 registered voters'!N99+'11-1-16 registered voters'!O99+'11-1-16 registered voters'!P99)/N96*100</f>
        <v>4.8900852400179451</v>
      </c>
      <c r="V96" s="27">
        <f>'2014_gov_election'!R93</f>
        <v>8850</v>
      </c>
      <c r="W96" s="27">
        <f>'2014_gov_election'!L93/V96*100</f>
        <v>25.050847457627118</v>
      </c>
      <c r="X96" s="27">
        <f>'2014_gov_election'!G93/V96*100</f>
        <v>72.474576271186436</v>
      </c>
      <c r="Y96" s="27">
        <f>'2014_gov_election'!Q93/V96*100</f>
        <v>2.4745762711864403</v>
      </c>
      <c r="Z96" s="27">
        <f>V96/'2014_gov_election'!B93*100</f>
        <v>48.973493442532231</v>
      </c>
      <c r="AA96" s="27">
        <f t="shared" si="1"/>
        <v>69</v>
      </c>
    </row>
    <row r="97" spans="1:27">
      <c r="A97" t="s">
        <v>89</v>
      </c>
      <c r="B97" s="18">
        <f>'2016_pres_election'!R94</f>
        <v>16117</v>
      </c>
      <c r="C97" s="27">
        <f>'2016_pres_election'!L94/'2016_pres_election'!R94*100</f>
        <v>59.291431407830245</v>
      </c>
      <c r="D97" s="27">
        <f>'2016_pres_election'!G94/'2016_pres_election'!R94*100</f>
        <v>38.059192157349379</v>
      </c>
      <c r="E97" s="27">
        <f>'2016_pres_election'!Q94/'2016_pres_election'!R94*100</f>
        <v>2.6493764348203759</v>
      </c>
      <c r="F97" s="77">
        <f>'2016 voter turnout'!AQ94</f>
        <v>15967</v>
      </c>
      <c r="G97" s="39">
        <f>'2016 voter turnout'!G94/'2016 voter turnout'!AQ94*100</f>
        <v>29.467025740589968</v>
      </c>
      <c r="H97" s="39">
        <f>'2016 voter turnout'!D94/'2016 voter turnout'!AQ94*100</f>
        <v>18.26266675017223</v>
      </c>
      <c r="I97" s="27">
        <f>'2016 voter turnout'!M94/'2016 voter turnout'!AQ94*100</f>
        <v>20.868040333187199</v>
      </c>
      <c r="J97" s="27">
        <f>'2016 voter turnout'!J94/'2016 voter turnout'!AQ94*100</f>
        <v>18.481868854512431</v>
      </c>
      <c r="K97" s="27">
        <f>('2016 voter turnout'!P94+'2016 voter turnout'!S94)/'2016 voter turnout'!AQ94*100</f>
        <v>1.2275317843051292</v>
      </c>
      <c r="L97" s="27">
        <f>('2016 voter turnout'!V94+'2016 voter turnout'!Y94)/'2016 voter turnout'!AQ94*100</f>
        <v>3.9017974572555896</v>
      </c>
      <c r="M97" s="27">
        <f>('2016 voter turnout'!AB94+'2016 voter turnout'!AE94+'2016 voter turnout'!AH94+'2016 voter turnout'!AK94+'2016 voter turnout'!AN94)/'2016 voter turnout'!AQ94*100</f>
        <v>7.7910690799774525</v>
      </c>
      <c r="N97" s="38" t="str">
        <f>'11-1-16 registered voters'!Q100</f>
        <v>24735</v>
      </c>
      <c r="O97" s="39">
        <f>'11-1-16 registered voters'!H100/$N97*100</f>
        <v>27.725894481503943</v>
      </c>
      <c r="P97" s="39">
        <f>'11-1-16 registered voters'!G100/$N97*100</f>
        <v>19.434000404285428</v>
      </c>
      <c r="Q97" s="39">
        <f>'11-1-16 registered voters'!L100/$N97*100</f>
        <v>19.029714978775015</v>
      </c>
      <c r="R97" s="39">
        <f>'11-1-16 registered voters'!K100/$N97*100</f>
        <v>16.438245401253283</v>
      </c>
      <c r="S97" s="27">
        <f>('11-1-16 registered voters'!E100+'11-1-16 registered voters'!F100)/N97*100</f>
        <v>1.4109561350313322</v>
      </c>
      <c r="T97" s="27">
        <f>('11-1-16 registered voters'!I100+'11-1-16 registered voters'!J100)/N97*100</f>
        <v>4.7422680412371134</v>
      </c>
      <c r="U97" s="27">
        <f>('11-1-16 registered voters'!C100+'11-1-16 registered voters'!D100+'11-1-16 registered voters'!M100+'11-1-16 registered voters'!N100+'11-1-16 registered voters'!O100+'11-1-16 registered voters'!P100)/N97*100</f>
        <v>11.218920557913888</v>
      </c>
      <c r="V97" s="27">
        <f>'2014_gov_election'!R94</f>
        <v>8894</v>
      </c>
      <c r="W97" s="27">
        <f>'2014_gov_election'!L94/V97*100</f>
        <v>60.658871149089279</v>
      </c>
      <c r="X97" s="27">
        <f>'2014_gov_election'!G94/V97*100</f>
        <v>37.452214976388575</v>
      </c>
      <c r="Y97" s="27">
        <f>'2014_gov_election'!Q94/V97*100</f>
        <v>1.8889138745221499</v>
      </c>
      <c r="Z97" s="27">
        <f>V97/'2014_gov_election'!B94*100</f>
        <v>35.247493361867392</v>
      </c>
      <c r="AA97" s="27">
        <f t="shared" si="1"/>
        <v>155</v>
      </c>
    </row>
    <row r="98" spans="1:27">
      <c r="A98" t="s">
        <v>90</v>
      </c>
      <c r="B98" s="18">
        <f>'2016_pres_election'!R95</f>
        <v>4102</v>
      </c>
      <c r="C98" s="27">
        <f>'2016_pres_election'!L95/'2016_pres_election'!R95*100</f>
        <v>31.033642125792298</v>
      </c>
      <c r="D98" s="27">
        <f>'2016_pres_election'!G95/'2016_pres_election'!R95*100</f>
        <v>67.259873232569475</v>
      </c>
      <c r="E98" s="27">
        <f>'2016_pres_election'!Q95/'2016_pres_election'!R95*100</f>
        <v>1.7064846416382253</v>
      </c>
      <c r="F98" s="77">
        <f>'2016 voter turnout'!AQ95</f>
        <v>4089</v>
      </c>
      <c r="G98" s="39">
        <f>'2016 voter turnout'!G95/'2016 voter turnout'!AQ95*100</f>
        <v>16.018586451455125</v>
      </c>
      <c r="H98" s="39">
        <f>'2016 voter turnout'!D95/'2016 voter turnout'!AQ95*100</f>
        <v>9.5377842993396929</v>
      </c>
      <c r="I98" s="27">
        <f>'2016 voter turnout'!M95/'2016 voter turnout'!AQ95*100</f>
        <v>35.656639765223765</v>
      </c>
      <c r="J98" s="27">
        <f>'2016 voter turnout'!J95/'2016 voter turnout'!AQ95*100</f>
        <v>33.480068476400099</v>
      </c>
      <c r="K98" s="27">
        <f>('2016 voter turnout'!P95+'2016 voter turnout'!S95)/'2016 voter turnout'!AQ95*100</f>
        <v>0.2445585717779408</v>
      </c>
      <c r="L98" s="27">
        <f>('2016 voter turnout'!V95+'2016 voter turnout'!Y95)/'2016 voter turnout'!AQ95*100</f>
        <v>0.19564685742235266</v>
      </c>
      <c r="M98" s="27">
        <f>('2016 voter turnout'!AB95+'2016 voter turnout'!AE95+'2016 voter turnout'!AH95+'2016 voter turnout'!AK95+'2016 voter turnout'!AN95)/'2016 voter turnout'!AQ95*100</f>
        <v>4.8667155783810223</v>
      </c>
      <c r="N98" s="38" t="str">
        <f>'11-1-16 registered voters'!Q101</f>
        <v>5134</v>
      </c>
      <c r="O98" s="39">
        <f>'11-1-16 registered voters'!H101/$N98*100</f>
        <v>16.497857421114141</v>
      </c>
      <c r="P98" s="39">
        <f>'11-1-16 registered voters'!G101/$N98*100</f>
        <v>11.589403973509933</v>
      </c>
      <c r="Q98" s="39">
        <f>'11-1-16 registered voters'!L101/$N98*100</f>
        <v>33.774834437086092</v>
      </c>
      <c r="R98" s="39">
        <f>'11-1-16 registered voters'!K101/$N98*100</f>
        <v>32.02181534865602</v>
      </c>
      <c r="S98" s="27">
        <f>('11-1-16 registered voters'!E101+'11-1-16 registered voters'!F101)/N98*100</f>
        <v>0.31164783794312428</v>
      </c>
      <c r="T98" s="27">
        <f>('11-1-16 registered voters'!I101+'11-1-16 registered voters'!J101)/N98*100</f>
        <v>0.25321386832878851</v>
      </c>
      <c r="U98" s="27">
        <f>('11-1-16 registered voters'!C101+'11-1-16 registered voters'!D101+'11-1-16 registered voters'!M101+'11-1-16 registered voters'!N101+'11-1-16 registered voters'!O101+'11-1-16 registered voters'!P101)/N98*100</f>
        <v>5.5512271133619011</v>
      </c>
      <c r="V98" s="27">
        <f>'2014_gov_election'!R95</f>
        <v>2670</v>
      </c>
      <c r="W98" s="27">
        <f>'2014_gov_election'!L95/V98*100</f>
        <v>33.745318352059925</v>
      </c>
      <c r="X98" s="27">
        <f>'2014_gov_election'!G95/V98*100</f>
        <v>63.820224719101127</v>
      </c>
      <c r="Y98" s="27">
        <f>'2014_gov_election'!Q95/V98*100</f>
        <v>2.4344569288389515</v>
      </c>
      <c r="Z98" s="27">
        <f>V98/'2014_gov_election'!B95*100</f>
        <v>46.515679442508713</v>
      </c>
      <c r="AA98" s="27">
        <f t="shared" si="1"/>
        <v>98</v>
      </c>
    </row>
    <row r="99" spans="1:27">
      <c r="A99" t="s">
        <v>91</v>
      </c>
      <c r="B99" s="18">
        <f>'2016_pres_election'!R96</f>
        <v>4117</v>
      </c>
      <c r="C99" s="27">
        <f>'2016_pres_election'!L96/'2016_pres_election'!R96*100</f>
        <v>33.033762448384749</v>
      </c>
      <c r="D99" s="27">
        <f>'2016_pres_election'!G96/'2016_pres_election'!R96*100</f>
        <v>63.784308962837024</v>
      </c>
      <c r="E99" s="27">
        <f>'2016_pres_election'!Q96/'2016_pres_election'!R96*100</f>
        <v>3.1819285887782365</v>
      </c>
      <c r="F99" s="77">
        <f>'2016 voter turnout'!AQ96</f>
        <v>4023</v>
      </c>
      <c r="G99" s="39">
        <f>'2016 voter turnout'!G96/'2016 voter turnout'!AQ96*100</f>
        <v>14.01938851603281</v>
      </c>
      <c r="H99" s="39">
        <f>'2016 voter turnout'!D96/'2016 voter turnout'!AQ96*100</f>
        <v>9.0976882923191642</v>
      </c>
      <c r="I99" s="27">
        <f>'2016 voter turnout'!M96/'2016 voter turnout'!AQ96*100</f>
        <v>33.805617698235146</v>
      </c>
      <c r="J99" s="27">
        <f>'2016 voter turnout'!J96/'2016 voter turnout'!AQ96*100</f>
        <v>30.773054934128758</v>
      </c>
      <c r="K99" s="27">
        <f>('2016 voter turnout'!P96+'2016 voter turnout'!S96)/'2016 voter turnout'!AQ96*100</f>
        <v>0.74571215510812827</v>
      </c>
      <c r="L99" s="27">
        <f>('2016 voter turnout'!V96+'2016 voter turnout'!Y96)/'2016 voter turnout'!AQ96*100</f>
        <v>2.9579915485955754</v>
      </c>
      <c r="M99" s="27">
        <f>('2016 voter turnout'!AB96+'2016 voter turnout'!AE96+'2016 voter turnout'!AH96+'2016 voter turnout'!AK96+'2016 voter turnout'!AN96)/'2016 voter turnout'!AQ96*100</f>
        <v>8.6005468555804132</v>
      </c>
      <c r="N99" s="38" t="str">
        <f>'11-1-16 registered voters'!Q102</f>
        <v>6266</v>
      </c>
      <c r="O99" s="39">
        <f>'11-1-16 registered voters'!H102/$N99*100</f>
        <v>14.379189275454834</v>
      </c>
      <c r="P99" s="39">
        <f>'11-1-16 registered voters'!G102/$N99*100</f>
        <v>10.40536227258219</v>
      </c>
      <c r="Q99" s="39">
        <f>'11-1-16 registered voters'!L102/$N99*100</f>
        <v>31.391637408234917</v>
      </c>
      <c r="R99" s="39">
        <f>'11-1-16 registered voters'!K102/$N99*100</f>
        <v>28.327481646983721</v>
      </c>
      <c r="S99" s="27">
        <f>('11-1-16 registered voters'!E102+'11-1-16 registered voters'!F102)/N99*100</f>
        <v>0.84583466326204915</v>
      </c>
      <c r="T99" s="27">
        <f>('11-1-16 registered voters'!I102+'11-1-16 registered voters'!J102)/N99*100</f>
        <v>3.6865624002553465</v>
      </c>
      <c r="U99" s="27">
        <f>('11-1-16 registered voters'!C102+'11-1-16 registered voters'!D102+'11-1-16 registered voters'!M102+'11-1-16 registered voters'!N102+'11-1-16 registered voters'!O102+'11-1-16 registered voters'!P102)/N99*100</f>
        <v>10.963932333226939</v>
      </c>
      <c r="V99" s="27">
        <f>'2014_gov_election'!R96</f>
        <v>2128</v>
      </c>
      <c r="W99" s="27">
        <f>'2014_gov_election'!L96/V99*100</f>
        <v>39.144736842105267</v>
      </c>
      <c r="X99" s="27">
        <f>'2014_gov_election'!G96/V99*100</f>
        <v>57.941729323308266</v>
      </c>
      <c r="Y99" s="27">
        <f>'2014_gov_election'!Q96/V99*100</f>
        <v>2.9135338345864659</v>
      </c>
      <c r="Z99" s="27">
        <f>V99/'2014_gov_election'!B96*100</f>
        <v>36.086145497710696</v>
      </c>
      <c r="AA99" s="27">
        <f t="shared" si="1"/>
        <v>154</v>
      </c>
    </row>
    <row r="100" spans="1:27">
      <c r="A100" t="s">
        <v>92</v>
      </c>
      <c r="B100" s="18">
        <f>'2016_pres_election'!R97</f>
        <v>37628</v>
      </c>
      <c r="C100" s="27">
        <f>'2016_pres_election'!L97/'2016_pres_election'!R97*100</f>
        <v>40.034017221218242</v>
      </c>
      <c r="D100" s="27">
        <f>'2016_pres_election'!G97/'2016_pres_election'!R97*100</f>
        <v>57.497076645051557</v>
      </c>
      <c r="E100" s="27">
        <f>'2016_pres_election'!Q97/'2016_pres_election'!R97*100</f>
        <v>2.4689061337302007</v>
      </c>
      <c r="F100" s="77">
        <f>'2016 voter turnout'!AQ97</f>
        <v>36790</v>
      </c>
      <c r="G100" s="39">
        <f>'2016 voter turnout'!G97/'2016 voter turnout'!AQ97*100</f>
        <v>19.535199782549604</v>
      </c>
      <c r="H100" s="39">
        <f>'2016 voter turnout'!D97/'2016 voter turnout'!AQ97*100</f>
        <v>10.00271812992661</v>
      </c>
      <c r="I100" s="27">
        <f>'2016 voter turnout'!M97/'2016 voter turnout'!AQ97*100</f>
        <v>34.381625441696109</v>
      </c>
      <c r="J100" s="27">
        <f>'2016 voter turnout'!J97/'2016 voter turnout'!AQ97*100</f>
        <v>29.603153030714868</v>
      </c>
      <c r="K100" s="27">
        <f>('2016 voter turnout'!P97+'2016 voter turnout'!S97)/'2016 voter turnout'!AQ97*100</f>
        <v>0.78010328893721115</v>
      </c>
      <c r="L100" s="27">
        <f>('2016 voter turnout'!V97+'2016 voter turnout'!Y97)/'2016 voter turnout'!AQ97*100</f>
        <v>1.2041315574884479</v>
      </c>
      <c r="M100" s="27">
        <f>('2016 voter turnout'!AB97+'2016 voter turnout'!AE97+'2016 voter turnout'!AH97+'2016 voter turnout'!AK97+'2016 voter turnout'!AN97)/'2016 voter turnout'!AQ97*100</f>
        <v>4.4930687686871433</v>
      </c>
      <c r="N100" s="38" t="str">
        <f>'11-1-16 registered voters'!Q103</f>
        <v>53973</v>
      </c>
      <c r="O100" s="39">
        <f>'11-1-16 registered voters'!H103/$N100*100</f>
        <v>20.380560650695717</v>
      </c>
      <c r="P100" s="39">
        <f>'11-1-16 registered voters'!G103/$N100*100</f>
        <v>13.141756063216794</v>
      </c>
      <c r="Q100" s="39">
        <f>'11-1-16 registered voters'!L103/$N100*100</f>
        <v>31.271191151131124</v>
      </c>
      <c r="R100" s="39">
        <f>'11-1-16 registered voters'!K103/$N100*100</f>
        <v>26.807848368628758</v>
      </c>
      <c r="S100" s="27">
        <f>('11-1-16 registered voters'!E103+'11-1-16 registered voters'!F103)/N100*100</f>
        <v>0.86339466029310952</v>
      </c>
      <c r="T100" s="27">
        <f>('11-1-16 registered voters'!I103+'11-1-16 registered voters'!J103)/N100*100</f>
        <v>1.5341003835250959</v>
      </c>
      <c r="U100" s="27">
        <f>('11-1-16 registered voters'!C103+'11-1-16 registered voters'!D103+'11-1-16 registered voters'!M103+'11-1-16 registered voters'!N103+'11-1-16 registered voters'!O103+'11-1-16 registered voters'!P103)/N100*100</f>
        <v>6.0011487225094031</v>
      </c>
      <c r="V100" s="27">
        <f>'2014_gov_election'!R97</f>
        <v>21267</v>
      </c>
      <c r="W100" s="27">
        <f>'2014_gov_election'!L97/V100*100</f>
        <v>42.695255560257678</v>
      </c>
      <c r="X100" s="27">
        <f>'2014_gov_election'!G97/V100*100</f>
        <v>55.489725866365738</v>
      </c>
      <c r="Y100" s="27">
        <f>'2014_gov_election'!Q97/V100*100</f>
        <v>1.8150185733765929</v>
      </c>
      <c r="Z100" s="27">
        <f>V100/'2014_gov_election'!B97*100</f>
        <v>44.922056524861645</v>
      </c>
      <c r="AA100" s="27">
        <f t="shared" si="1"/>
        <v>115</v>
      </c>
    </row>
    <row r="101" spans="1:27">
      <c r="A101" t="s">
        <v>93</v>
      </c>
      <c r="B101" s="18">
        <f>'2016_pres_election'!R98</f>
        <v>12334</v>
      </c>
      <c r="C101" s="27">
        <f>'2016_pres_election'!L98/'2016_pres_election'!R98*100</f>
        <v>17.999027079617321</v>
      </c>
      <c r="D101" s="27">
        <f>'2016_pres_election'!G98/'2016_pres_election'!R98*100</f>
        <v>77.987676341819352</v>
      </c>
      <c r="E101" s="27">
        <f>'2016_pres_election'!Q98/'2016_pres_election'!R98*100</f>
        <v>4.0132965785633212</v>
      </c>
      <c r="F101" s="77">
        <f>'2016 voter turnout'!AQ98</f>
        <v>12395</v>
      </c>
      <c r="G101" s="39">
        <f>'2016 voter turnout'!G98/'2016 voter turnout'!AQ98*100</f>
        <v>0.35498184751916095</v>
      </c>
      <c r="H101" s="39">
        <f>'2016 voter turnout'!D98/'2016 voter turnout'!AQ98*100</f>
        <v>0.24203307785397335</v>
      </c>
      <c r="I101" s="27">
        <f>'2016 voter turnout'!M98/'2016 voter turnout'!AQ98*100</f>
        <v>49.084308188785805</v>
      </c>
      <c r="J101" s="27">
        <f>'2016 voter turnout'!J98/'2016 voter turnout'!AQ98*100</f>
        <v>43.485276321097217</v>
      </c>
      <c r="K101" s="27">
        <f>('2016 voter turnout'!P98+'2016 voter turnout'!S98)/'2016 voter turnout'!AQ98*100</f>
        <v>0.31464300121016536</v>
      </c>
      <c r="L101" s="27">
        <f>('2016 voter turnout'!V98+'2016 voter turnout'!Y98)/'2016 voter turnout'!AQ98*100</f>
        <v>0.89552238805970152</v>
      </c>
      <c r="M101" s="27">
        <f>('2016 voter turnout'!AB98+'2016 voter turnout'!AE98+'2016 voter turnout'!AH98+'2016 voter turnout'!AK98+'2016 voter turnout'!AN98)/'2016 voter turnout'!AQ98*100</f>
        <v>5.6232351754739813</v>
      </c>
      <c r="N101" s="38" t="str">
        <f>'11-1-16 registered voters'!Q104</f>
        <v>15623</v>
      </c>
      <c r="O101" s="39">
        <f>'11-1-16 registered voters'!H104/$N101*100</f>
        <v>0.40965243551174552</v>
      </c>
      <c r="P101" s="39">
        <f>'11-1-16 registered voters'!G104/$N101*100</f>
        <v>0.34564424246303527</v>
      </c>
      <c r="Q101" s="39">
        <f>'11-1-16 registered voters'!L104/$N101*100</f>
        <v>48.20457018498368</v>
      </c>
      <c r="R101" s="39">
        <f>'11-1-16 registered voters'!K104/$N101*100</f>
        <v>42.776675414453052</v>
      </c>
      <c r="S101" s="27">
        <f>('11-1-16 registered voters'!E104+'11-1-16 registered voters'!F104)/N101*100</f>
        <v>0.38404915829226138</v>
      </c>
      <c r="T101" s="27">
        <f>('11-1-16 registered voters'!I104+'11-1-16 registered voters'!J104)/N101*100</f>
        <v>1.1457466555719131</v>
      </c>
      <c r="U101" s="27">
        <f>('11-1-16 registered voters'!C104+'11-1-16 registered voters'!D104+'11-1-16 registered voters'!M104+'11-1-16 registered voters'!N104+'11-1-16 registered voters'!O104+'11-1-16 registered voters'!P104)/N101*100</f>
        <v>6.7336619087243168</v>
      </c>
      <c r="V101" s="27">
        <f>'2014_gov_election'!R98</f>
        <v>7657</v>
      </c>
      <c r="W101" s="27">
        <f>'2014_gov_election'!L98/V101*100</f>
        <v>21.444429933394279</v>
      </c>
      <c r="X101" s="27">
        <f>'2014_gov_election'!G98/V101*100</f>
        <v>75.159984328065818</v>
      </c>
      <c r="Y101" s="27">
        <f>'2014_gov_election'!Q98/V101*100</f>
        <v>3.3955857385398982</v>
      </c>
      <c r="Z101" s="27">
        <f>V101/'2014_gov_election'!B98*100</f>
        <v>51.458333333333329</v>
      </c>
      <c r="AA101" s="27">
        <f t="shared" si="1"/>
        <v>44</v>
      </c>
    </row>
    <row r="102" spans="1:27">
      <c r="A102" t="s">
        <v>94</v>
      </c>
      <c r="B102" s="18">
        <f>'2016_pres_election'!R99</f>
        <v>4287</v>
      </c>
      <c r="C102" s="27">
        <f>'2016_pres_election'!L99/'2016_pres_election'!R99*100</f>
        <v>63.097737345463024</v>
      </c>
      <c r="D102" s="27">
        <f>'2016_pres_election'!G99/'2016_pres_election'!R99*100</f>
        <v>35.922556566363426</v>
      </c>
      <c r="E102" s="27">
        <f>'2016_pres_election'!Q99/'2016_pres_election'!R99*100</f>
        <v>0.97970608817354798</v>
      </c>
      <c r="F102" s="77">
        <f>'2016 voter turnout'!AQ99</f>
        <v>4260</v>
      </c>
      <c r="G102" s="39">
        <f>'2016 voter turnout'!G99/'2016 voter turnout'!AQ99*100</f>
        <v>37.347417840375584</v>
      </c>
      <c r="H102" s="39">
        <f>'2016 voter turnout'!D99/'2016 voter turnout'!AQ99*100</f>
        <v>20.868544600938968</v>
      </c>
      <c r="I102" s="27">
        <f>'2016 voter turnout'!M99/'2016 voter turnout'!AQ99*100</f>
        <v>20.187793427230048</v>
      </c>
      <c r="J102" s="27">
        <f>'2016 voter turnout'!J99/'2016 voter turnout'!AQ99*100</f>
        <v>18.779342723004692</v>
      </c>
      <c r="K102" s="27">
        <f>('2016 voter turnout'!P99+'2016 voter turnout'!S99)/'2016 voter turnout'!AQ99*100</f>
        <v>0.58685446009389663</v>
      </c>
      <c r="L102" s="27">
        <f>('2016 voter turnout'!V99+'2016 voter turnout'!Y99)/'2016 voter turnout'!AQ99*100</f>
        <v>0.39906103286384981</v>
      </c>
      <c r="M102" s="27">
        <f>('2016 voter turnout'!AB99+'2016 voter turnout'!AE99+'2016 voter turnout'!AH99+'2016 voter turnout'!AK99+'2016 voter turnout'!AN99)/'2016 voter turnout'!AQ99*100</f>
        <v>1.8309859154929577</v>
      </c>
      <c r="N102" s="38" t="str">
        <f>'11-1-16 registered voters'!Q105</f>
        <v>6016</v>
      </c>
      <c r="O102" s="39">
        <f>'11-1-16 registered voters'!H105/$N102*100</f>
        <v>36.702127659574465</v>
      </c>
      <c r="P102" s="39">
        <f>'11-1-16 registered voters'!G105/$N102*100</f>
        <v>24.418218085106382</v>
      </c>
      <c r="Q102" s="39">
        <f>'11-1-16 registered voters'!L105/$N102*100</f>
        <v>18.085106382978726</v>
      </c>
      <c r="R102" s="39">
        <f>'11-1-16 registered voters'!K105/$N102*100</f>
        <v>16.555851063829788</v>
      </c>
      <c r="S102" s="27">
        <f>('11-1-16 registered voters'!E105+'11-1-16 registered voters'!F105)/N102*100</f>
        <v>0.7646276595744681</v>
      </c>
      <c r="T102" s="27">
        <f>('11-1-16 registered voters'!I105+'11-1-16 registered voters'!J105)/N102*100</f>
        <v>0.66489361702127658</v>
      </c>
      <c r="U102" s="27">
        <f>('11-1-16 registered voters'!C105+'11-1-16 registered voters'!D105+'11-1-16 registered voters'!M105+'11-1-16 registered voters'!N105+'11-1-16 registered voters'!O105+'11-1-16 registered voters'!P105)/N102*100</f>
        <v>2.8091755319148937</v>
      </c>
      <c r="V102" s="27">
        <f>'2014_gov_election'!R99</f>
        <v>3008</v>
      </c>
      <c r="W102" s="27">
        <f>'2014_gov_election'!L99/V102*100</f>
        <v>65.49202127659575</v>
      </c>
      <c r="X102" s="27">
        <f>'2014_gov_election'!G99/V102*100</f>
        <v>33.144946808510639</v>
      </c>
      <c r="Y102" s="27">
        <f>'2014_gov_election'!Q99/V102*100</f>
        <v>1.3630319148936172</v>
      </c>
      <c r="Z102" s="27">
        <f>V102/'2014_gov_election'!B99*100</f>
        <v>43.336695000720361</v>
      </c>
      <c r="AA102" s="27">
        <f t="shared" si="1"/>
        <v>130</v>
      </c>
    </row>
    <row r="103" spans="1:27">
      <c r="A103" t="s">
        <v>95</v>
      </c>
      <c r="B103" s="18">
        <f>'2016_pres_election'!R100</f>
        <v>11954</v>
      </c>
      <c r="C103" s="27">
        <f>'2016_pres_election'!L100/'2016_pres_election'!R100*100</f>
        <v>20.286096704032122</v>
      </c>
      <c r="D103" s="27">
        <f>'2016_pres_election'!G100/'2016_pres_election'!R100*100</f>
        <v>76.970051865484351</v>
      </c>
      <c r="E103" s="27">
        <f>'2016_pres_election'!Q100/'2016_pres_election'!R100*100</f>
        <v>2.7438514304835202</v>
      </c>
      <c r="F103" s="77">
        <f>'2016 voter turnout'!AQ100</f>
        <v>11949</v>
      </c>
      <c r="G103" s="39">
        <f>'2016 voter turnout'!G100/'2016 voter turnout'!AQ100*100</f>
        <v>4.6363712444556029</v>
      </c>
      <c r="H103" s="39">
        <f>'2016 voter turnout'!D100/'2016 voter turnout'!AQ100*100</f>
        <v>2.4604569420035149</v>
      </c>
      <c r="I103" s="27">
        <f>'2016 voter turnout'!M100/'2016 voter turnout'!AQ100*100</f>
        <v>45.275755293329986</v>
      </c>
      <c r="J103" s="27">
        <f>'2016 voter turnout'!J100/'2016 voter turnout'!AQ100*100</f>
        <v>40.840237676793038</v>
      </c>
      <c r="K103" s="27">
        <f>('2016 voter turnout'!P100+'2016 voter turnout'!S100)/'2016 voter turnout'!AQ100*100</f>
        <v>0.40170725583730854</v>
      </c>
      <c r="L103" s="27">
        <f>('2016 voter turnout'!V100+'2016 voter turnout'!Y100)/'2016 voter turnout'!AQ100*100</f>
        <v>0.76993890702150802</v>
      </c>
      <c r="M103" s="27">
        <f>('2016 voter turnout'!AB100+'2016 voter turnout'!AE100+'2016 voter turnout'!AH100+'2016 voter turnout'!AK100+'2016 voter turnout'!AN100)/'2016 voter turnout'!AQ100*100</f>
        <v>5.6155326805590429</v>
      </c>
      <c r="N103" s="38" t="str">
        <f>'11-1-16 registered voters'!Q106</f>
        <v>15102</v>
      </c>
      <c r="O103" s="39">
        <f>'11-1-16 registered voters'!H106/$N103*100</f>
        <v>4.6748774996689182</v>
      </c>
      <c r="P103" s="39">
        <f>'11-1-16 registered voters'!G106/$N103*100</f>
        <v>3.2909548404184878</v>
      </c>
      <c r="Q103" s="39">
        <f>'11-1-16 registered voters'!L106/$N103*100</f>
        <v>44.444444444444443</v>
      </c>
      <c r="R103" s="39">
        <f>'11-1-16 registered voters'!K106/$N103*100</f>
        <v>39.537809561647464</v>
      </c>
      <c r="S103" s="27">
        <f>('11-1-16 registered voters'!E106+'11-1-16 registered voters'!F106)/N103*100</f>
        <v>0.52973116143557142</v>
      </c>
      <c r="T103" s="27">
        <f>('11-1-16 registered voters'!I106+'11-1-16 registered voters'!J106)/N103*100</f>
        <v>0.8872996954045822</v>
      </c>
      <c r="U103" s="27">
        <f>('11-1-16 registered voters'!C106+'11-1-16 registered voters'!D106+'11-1-16 registered voters'!M106+'11-1-16 registered voters'!N106+'11-1-16 registered voters'!O106+'11-1-16 registered voters'!P106)/N103*100</f>
        <v>6.6348827969805315</v>
      </c>
      <c r="V103" s="27">
        <f>'2014_gov_election'!R100</f>
        <v>7545</v>
      </c>
      <c r="W103" s="27">
        <f>'2014_gov_election'!L100/V103*100</f>
        <v>24.771371769383698</v>
      </c>
      <c r="X103" s="27">
        <f>'2014_gov_election'!G100/V103*100</f>
        <v>72.007952286282304</v>
      </c>
      <c r="Y103" s="27">
        <f>'2014_gov_election'!Q100/V103*100</f>
        <v>3.2206759443339963</v>
      </c>
      <c r="Z103" s="27">
        <f>V103/'2014_gov_election'!B100*100</f>
        <v>52.637086647132691</v>
      </c>
      <c r="AA103" s="27">
        <f t="shared" si="1"/>
        <v>34</v>
      </c>
    </row>
    <row r="104" spans="1:27">
      <c r="A104" t="s">
        <v>96</v>
      </c>
      <c r="B104" s="18">
        <f>'2016_pres_election'!R101</f>
        <v>3183</v>
      </c>
      <c r="C104" s="27">
        <f>'2016_pres_election'!L101/'2016_pres_election'!R101*100</f>
        <v>38.108702481935282</v>
      </c>
      <c r="D104" s="27">
        <f>'2016_pres_election'!G101/'2016_pres_election'!R101*100</f>
        <v>60.351869305686456</v>
      </c>
      <c r="E104" s="27">
        <f>'2016_pres_election'!Q101/'2016_pres_election'!R101*100</f>
        <v>1.5394282123782597</v>
      </c>
      <c r="F104" s="77">
        <f>'2016 voter turnout'!AQ101</f>
        <v>2952</v>
      </c>
      <c r="G104" s="39">
        <f>'2016 voter turnout'!G101/'2016 voter turnout'!AQ101*100</f>
        <v>20.630081300813007</v>
      </c>
      <c r="H104" s="39">
        <f>'2016 voter turnout'!D101/'2016 voter turnout'!AQ101*100</f>
        <v>12.296747967479675</v>
      </c>
      <c r="I104" s="27">
        <f>'2016 voter turnout'!M101/'2016 voter turnout'!AQ101*100</f>
        <v>32.689701897018971</v>
      </c>
      <c r="J104" s="27">
        <f>'2016 voter turnout'!J101/'2016 voter turnout'!AQ101*100</f>
        <v>30.047425474254741</v>
      </c>
      <c r="K104" s="27">
        <f>('2016 voter turnout'!P101+'2016 voter turnout'!S101)/'2016 voter turnout'!AQ101*100</f>
        <v>0.47425474254742545</v>
      </c>
      <c r="L104" s="27">
        <f>('2016 voter turnout'!V101+'2016 voter turnout'!Y101)/'2016 voter turnout'!AQ101*100</f>
        <v>1.1178861788617886</v>
      </c>
      <c r="M104" s="27">
        <f>('2016 voter turnout'!AB101+'2016 voter turnout'!AE101+'2016 voter turnout'!AH101+'2016 voter turnout'!AK101+'2016 voter turnout'!AN101)/'2016 voter turnout'!AQ101*100</f>
        <v>2.7439024390243905</v>
      </c>
      <c r="N104" s="38" t="str">
        <f>'11-1-16 registered voters'!Q107</f>
        <v>4218</v>
      </c>
      <c r="O104" s="39">
        <f>'11-1-16 registered voters'!H107/$N104*100</f>
        <v>18.53959222380275</v>
      </c>
      <c r="P104" s="39">
        <f>'11-1-16 registered voters'!G107/$N104*100</f>
        <v>13.584637268847796</v>
      </c>
      <c r="Q104" s="39">
        <f>'11-1-16 registered voters'!L107/$N104*100</f>
        <v>32.788051209103841</v>
      </c>
      <c r="R104" s="39">
        <f>'11-1-16 registered voters'!K107/$N104*100</f>
        <v>29.540066382171648</v>
      </c>
      <c r="S104" s="27">
        <f>('11-1-16 registered voters'!E107+'11-1-16 registered voters'!F107)/N104*100</f>
        <v>0.68752963489805596</v>
      </c>
      <c r="T104" s="27">
        <f>('11-1-16 registered voters'!I107+'11-1-16 registered voters'!J107)/N104*100</f>
        <v>1.2091038406827881</v>
      </c>
      <c r="U104" s="27">
        <f>('11-1-16 registered voters'!C107+'11-1-16 registered voters'!D107+'11-1-16 registered voters'!M107+'11-1-16 registered voters'!N107+'11-1-16 registered voters'!O107+'11-1-16 registered voters'!P107)/N104*100</f>
        <v>3.6510194404931244</v>
      </c>
      <c r="V104" s="27">
        <f>'2014_gov_election'!R101</f>
        <v>2145</v>
      </c>
      <c r="W104" s="27">
        <f>'2014_gov_election'!L101/V104*100</f>
        <v>47.785547785547784</v>
      </c>
      <c r="X104" s="27">
        <f>'2014_gov_election'!G101/V104*100</f>
        <v>49.790209790209786</v>
      </c>
      <c r="Y104" s="27">
        <f>'2014_gov_election'!Q101/V104*100</f>
        <v>2.4242424242424243</v>
      </c>
      <c r="Z104" s="27">
        <f>V104/'2014_gov_election'!B101*100</f>
        <v>50.269510194516052</v>
      </c>
      <c r="AA104" s="27">
        <f t="shared" si="1"/>
        <v>54</v>
      </c>
    </row>
    <row r="105" spans="1:27">
      <c r="A105" t="s">
        <v>97</v>
      </c>
      <c r="B105" s="18">
        <f>'2016_pres_election'!R102</f>
        <v>9268</v>
      </c>
      <c r="C105" s="27">
        <f>'2016_pres_election'!L102/'2016_pres_election'!R102*100</f>
        <v>39.911523521795431</v>
      </c>
      <c r="D105" s="27">
        <f>'2016_pres_election'!G102/'2016_pres_election'!R102*100</f>
        <v>58.610271903323266</v>
      </c>
      <c r="E105" s="27">
        <f>'2016_pres_election'!Q102/'2016_pres_election'!R102*100</f>
        <v>1.478204574881312</v>
      </c>
      <c r="F105" s="77">
        <f>'2016 voter turnout'!AQ102</f>
        <v>9151</v>
      </c>
      <c r="G105" s="39">
        <f>'2016 voter turnout'!G102/'2016 voter turnout'!AQ102*100</f>
        <v>23.013878264670527</v>
      </c>
      <c r="H105" s="39">
        <f>'2016 voter turnout'!D102/'2016 voter turnout'!AQ102*100</f>
        <v>11.572505737077915</v>
      </c>
      <c r="I105" s="27">
        <f>'2016 voter turnout'!M102/'2016 voter turnout'!AQ102*100</f>
        <v>33.602884930608681</v>
      </c>
      <c r="J105" s="27">
        <f>'2016 voter turnout'!J102/'2016 voter turnout'!AQ102*100</f>
        <v>28.259206644082614</v>
      </c>
      <c r="K105" s="27">
        <f>('2016 voter turnout'!P102+'2016 voter turnout'!S102)/'2016 voter turnout'!AQ102*100</f>
        <v>0.20762758168506174</v>
      </c>
      <c r="L105" s="27">
        <f>('2016 voter turnout'!V102+'2016 voter turnout'!Y102)/'2016 voter turnout'!AQ102*100</f>
        <v>0.42618293082723202</v>
      </c>
      <c r="M105" s="27">
        <f>('2016 voter turnout'!AB102+'2016 voter turnout'!AE102+'2016 voter turnout'!AH102+'2016 voter turnout'!AK102+'2016 voter turnout'!AN102)/'2016 voter turnout'!AQ102*100</f>
        <v>2.9177139110479726</v>
      </c>
      <c r="N105" s="38" t="str">
        <f>'11-1-16 registered voters'!Q108</f>
        <v>11983</v>
      </c>
      <c r="O105" s="39">
        <f>'11-1-16 registered voters'!H108/$N105*100</f>
        <v>22.990903780355502</v>
      </c>
      <c r="P105" s="39">
        <f>'11-1-16 registered voters'!G108/$N105*100</f>
        <v>14.178419427522323</v>
      </c>
      <c r="Q105" s="39">
        <f>'11-1-16 registered voters'!L108/$N105*100</f>
        <v>31.386130351331055</v>
      </c>
      <c r="R105" s="39">
        <f>'11-1-16 registered voters'!K108/$N105*100</f>
        <v>26.545940081782526</v>
      </c>
      <c r="S105" s="27">
        <f>('11-1-16 registered voters'!E108+'11-1-16 registered voters'!F108)/N105*100</f>
        <v>0.2753901360260369</v>
      </c>
      <c r="T105" s="27">
        <f>('11-1-16 registered voters'!I108+'11-1-16 registered voters'!J108)/N105*100</f>
        <v>0.5507802720520738</v>
      </c>
      <c r="U105" s="27">
        <f>('11-1-16 registered voters'!C108+'11-1-16 registered voters'!D108+'11-1-16 registered voters'!M108+'11-1-16 registered voters'!N108+'11-1-16 registered voters'!O108+'11-1-16 registered voters'!P108)/N105*100</f>
        <v>4.072435950930485</v>
      </c>
      <c r="V105" s="27">
        <f>'2014_gov_election'!R102</f>
        <v>5976</v>
      </c>
      <c r="W105" s="27">
        <f>'2014_gov_election'!L102/V105*100</f>
        <v>37.968540829986615</v>
      </c>
      <c r="X105" s="27">
        <f>'2014_gov_election'!G102/V105*100</f>
        <v>59.52141900937081</v>
      </c>
      <c r="Y105" s="27">
        <f>'2014_gov_election'!Q102/V105*100</f>
        <v>2.5100401606425704</v>
      </c>
      <c r="Z105" s="27">
        <f>V105/'2014_gov_election'!B102*100</f>
        <v>49.400677854013395</v>
      </c>
      <c r="AA105" s="27">
        <f t="shared" si="1"/>
        <v>66</v>
      </c>
    </row>
    <row r="106" spans="1:27">
      <c r="A106" t="s">
        <v>98</v>
      </c>
      <c r="B106" s="18">
        <f>'2016_pres_election'!R103</f>
        <v>5903</v>
      </c>
      <c r="C106" s="27">
        <f>'2016_pres_election'!L103/'2016_pres_election'!R103*100</f>
        <v>39.014060647128581</v>
      </c>
      <c r="D106" s="27">
        <f>'2016_pres_election'!G103/'2016_pres_election'!R103*100</f>
        <v>59.071658478739622</v>
      </c>
      <c r="E106" s="27">
        <f>'2016_pres_election'!Q103/'2016_pres_election'!R103*100</f>
        <v>1.9142808741317974</v>
      </c>
      <c r="F106" s="77">
        <f>'2016 voter turnout'!AQ103</f>
        <v>5877</v>
      </c>
      <c r="G106" s="39">
        <f>'2016 voter turnout'!G103/'2016 voter turnout'!AQ103*100</f>
        <v>18.104475072315807</v>
      </c>
      <c r="H106" s="39">
        <f>'2016 voter turnout'!D103/'2016 voter turnout'!AQ103*100</f>
        <v>11.859792411094096</v>
      </c>
      <c r="I106" s="27">
        <f>'2016 voter turnout'!M103/'2016 voter turnout'!AQ103*100</f>
        <v>33.843797856049008</v>
      </c>
      <c r="J106" s="27">
        <f>'2016 voter turnout'!J103/'2016 voter turnout'!AQ103*100</f>
        <v>31.73387782882423</v>
      </c>
      <c r="K106" s="27">
        <f>('2016 voter turnout'!P103+'2016 voter turnout'!S103)/'2016 voter turnout'!AQ103*100</f>
        <v>0.20418580908626852</v>
      </c>
      <c r="L106" s="27">
        <f>('2016 voter turnout'!V103+'2016 voter turnout'!Y103)/'2016 voter turnout'!AQ103*100</f>
        <v>0.2892632295388804</v>
      </c>
      <c r="M106" s="27">
        <f>('2016 voter turnout'!AB103+'2016 voter turnout'!AE103+'2016 voter turnout'!AH103+'2016 voter turnout'!AK103+'2016 voter turnout'!AN103)/'2016 voter turnout'!AQ103*100</f>
        <v>3.9646077930917136</v>
      </c>
      <c r="N106" s="38" t="str">
        <f>'11-1-16 registered voters'!Q109</f>
        <v>8125</v>
      </c>
      <c r="O106" s="39">
        <f>'11-1-16 registered voters'!H109/$N106*100</f>
        <v>17.686153846153847</v>
      </c>
      <c r="P106" s="39">
        <f>'11-1-16 registered voters'!G109/$N106*100</f>
        <v>13.821538461538463</v>
      </c>
      <c r="Q106" s="39">
        <f>'11-1-16 registered voters'!L109/$N106*100</f>
        <v>32.566153846153846</v>
      </c>
      <c r="R106" s="39">
        <f>'11-1-16 registered voters'!K109/$N106*100</f>
        <v>30.424615384615382</v>
      </c>
      <c r="S106" s="27">
        <f>('11-1-16 registered voters'!E109+'11-1-16 registered voters'!F109)/N106*100</f>
        <v>0.29538461538461536</v>
      </c>
      <c r="T106" s="27">
        <f>('11-1-16 registered voters'!I109+'11-1-16 registered voters'!J109)/N106*100</f>
        <v>0.51692307692307693</v>
      </c>
      <c r="U106" s="27">
        <f>('11-1-16 registered voters'!C109+'11-1-16 registered voters'!D109+'11-1-16 registered voters'!M109+'11-1-16 registered voters'!N109+'11-1-16 registered voters'!O109+'11-1-16 registered voters'!P109)/N106*100</f>
        <v>4.6892307692307691</v>
      </c>
      <c r="V106" s="27">
        <f>'2014_gov_election'!R103</f>
        <v>3837</v>
      </c>
      <c r="W106" s="27">
        <f>'2014_gov_election'!L103/V106*100</f>
        <v>43.28902788636956</v>
      </c>
      <c r="X106" s="27">
        <f>'2014_gov_election'!G103/V106*100</f>
        <v>54.339327599687259</v>
      </c>
      <c r="Y106" s="27">
        <f>'2014_gov_election'!Q103/V106*100</f>
        <v>2.3716445139431848</v>
      </c>
      <c r="Z106" s="27">
        <f>V106/'2014_gov_election'!B103*100</f>
        <v>46.661802261948196</v>
      </c>
      <c r="AA106" s="27">
        <f t="shared" si="1"/>
        <v>97</v>
      </c>
    </row>
    <row r="107" spans="1:27">
      <c r="A107" t="s">
        <v>99</v>
      </c>
      <c r="B107" s="18">
        <f>'2016_pres_election'!R104</f>
        <v>9191</v>
      </c>
      <c r="C107" s="27">
        <f>'2016_pres_election'!L104/'2016_pres_election'!R104*100</f>
        <v>41.388314655641388</v>
      </c>
      <c r="D107" s="27">
        <f>'2016_pres_election'!G104/'2016_pres_election'!R104*100</f>
        <v>56.816450875856816</v>
      </c>
      <c r="E107" s="27">
        <f>'2016_pres_election'!Q104/'2016_pres_election'!R104*100</f>
        <v>1.7952344685017951</v>
      </c>
      <c r="F107" s="77">
        <f>'2016 voter turnout'!AQ104</f>
        <v>9077</v>
      </c>
      <c r="G107" s="39">
        <f>'2016 voter turnout'!G104/'2016 voter turnout'!AQ104*100</f>
        <v>21.923543020821857</v>
      </c>
      <c r="H107" s="39">
        <f>'2016 voter turnout'!D104/'2016 voter turnout'!AQ104*100</f>
        <v>12.272777349344498</v>
      </c>
      <c r="I107" s="27">
        <f>'2016 voter turnout'!M104/'2016 voter turnout'!AQ104*100</f>
        <v>32.26837060702875</v>
      </c>
      <c r="J107" s="27">
        <f>'2016 voter turnout'!J104/'2016 voter turnout'!AQ104*100</f>
        <v>28.952297014432084</v>
      </c>
      <c r="K107" s="27">
        <f>('2016 voter turnout'!P104+'2016 voter turnout'!S104)/'2016 voter turnout'!AQ104*100</f>
        <v>0.17626969262972347</v>
      </c>
      <c r="L107" s="27">
        <f>('2016 voter turnout'!V104+'2016 voter turnout'!Y104)/'2016 voter turnout'!AQ104*100</f>
        <v>0.28643825052330063</v>
      </c>
      <c r="M107" s="27">
        <f>('2016 voter turnout'!AB104+'2016 voter turnout'!AE104+'2016 voter turnout'!AH104+'2016 voter turnout'!AK104+'2016 voter turnout'!AN104)/'2016 voter turnout'!AQ104*100</f>
        <v>4.120304065219786</v>
      </c>
      <c r="N107" s="38" t="str">
        <f>'11-1-16 registered voters'!Q110</f>
        <v>12171</v>
      </c>
      <c r="O107" s="39">
        <f>'11-1-16 registered voters'!H110/$N107*100</f>
        <v>22.109933448360859</v>
      </c>
      <c r="P107" s="39">
        <f>'11-1-16 registered voters'!G110/$N107*100</f>
        <v>15.446553282392571</v>
      </c>
      <c r="Q107" s="39">
        <f>'11-1-16 registered voters'!L110/$N107*100</f>
        <v>29.940021362254537</v>
      </c>
      <c r="R107" s="39">
        <f>'11-1-16 registered voters'!K110/$N107*100</f>
        <v>26.834278202284118</v>
      </c>
      <c r="S107" s="27">
        <f>('11-1-16 registered voters'!E110+'11-1-16 registered voters'!F110)/N107*100</f>
        <v>0.17254128666502341</v>
      </c>
      <c r="T107" s="27">
        <f>('11-1-16 registered voters'!I110+'11-1-16 registered voters'!J110)/N107*100</f>
        <v>0.32865006983813982</v>
      </c>
      <c r="U107" s="27">
        <f>('11-1-16 registered voters'!C110+'11-1-16 registered voters'!D110+'11-1-16 registered voters'!M110+'11-1-16 registered voters'!N110+'11-1-16 registered voters'!O110+'11-1-16 registered voters'!P110)/N107*100</f>
        <v>5.1680223482047492</v>
      </c>
      <c r="V107" s="27">
        <f>'2014_gov_election'!R104</f>
        <v>6063</v>
      </c>
      <c r="W107" s="27">
        <f>'2014_gov_election'!L104/V107*100</f>
        <v>46.214745175655615</v>
      </c>
      <c r="X107" s="27">
        <f>'2014_gov_election'!G104/V107*100</f>
        <v>51.806036615536868</v>
      </c>
      <c r="Y107" s="27">
        <f>'2014_gov_election'!Q104/V107*100</f>
        <v>1.979218208807521</v>
      </c>
      <c r="Z107" s="27">
        <f>V107/'2014_gov_election'!B104*100</f>
        <v>49.798767967145793</v>
      </c>
      <c r="AA107" s="27">
        <f t="shared" si="1"/>
        <v>63</v>
      </c>
    </row>
    <row r="108" spans="1:27">
      <c r="A108" t="s">
        <v>100</v>
      </c>
      <c r="B108" s="18">
        <f>'2016_pres_election'!R105</f>
        <v>2544</v>
      </c>
      <c r="C108" s="27">
        <f>'2016_pres_election'!L105/'2016_pres_election'!R105*100</f>
        <v>24.488993710691823</v>
      </c>
      <c r="D108" s="27">
        <f>'2016_pres_election'!G105/'2016_pres_election'!R105*100</f>
        <v>74.331761006289312</v>
      </c>
      <c r="E108" s="27">
        <f>'2016_pres_election'!Q105/'2016_pres_election'!R105*100</f>
        <v>1.179245283018868</v>
      </c>
      <c r="F108" s="77">
        <f>'2016 voter turnout'!AQ105</f>
        <v>2517</v>
      </c>
      <c r="G108" s="39">
        <f>'2016 voter turnout'!G105/'2016 voter turnout'!AQ105*100</f>
        <v>13.627334127930075</v>
      </c>
      <c r="H108" s="39">
        <f>'2016 voter turnout'!D105/'2016 voter turnout'!AQ105*100</f>
        <v>6.1978545887961856</v>
      </c>
      <c r="I108" s="27">
        <f>'2016 voter turnout'!M105/'2016 voter turnout'!AQ105*100</f>
        <v>41.716328963051254</v>
      </c>
      <c r="J108" s="27">
        <f>'2016 voter turnout'!J105/'2016 voter turnout'!AQ105*100</f>
        <v>36.471990464839095</v>
      </c>
      <c r="K108" s="27">
        <f>('2016 voter turnout'!P105+'2016 voter turnout'!S105)/'2016 voter turnout'!AQ105*100</f>
        <v>3.9729837107667858E-2</v>
      </c>
      <c r="L108" s="27">
        <f>('2016 voter turnout'!V105+'2016 voter turnout'!Y105)/'2016 voter turnout'!AQ105*100</f>
        <v>0.15891934843067143</v>
      </c>
      <c r="M108" s="27">
        <f>('2016 voter turnout'!AB105+'2016 voter turnout'!AE105+'2016 voter turnout'!AH105+'2016 voter turnout'!AK105+'2016 voter turnout'!AN105)/'2016 voter turnout'!AQ105*100</f>
        <v>1.7878426698450536</v>
      </c>
      <c r="N108" s="38" t="str">
        <f>'11-1-16 registered voters'!Q111</f>
        <v>3471</v>
      </c>
      <c r="O108" s="39">
        <f>'11-1-16 registered voters'!H111/$N108*100</f>
        <v>14.981273408239701</v>
      </c>
      <c r="P108" s="39">
        <f>'11-1-16 registered voters'!G111/$N108*100</f>
        <v>9.8530682800345737</v>
      </c>
      <c r="Q108" s="39">
        <f>'11-1-16 registered voters'!L111/$N108*100</f>
        <v>38.375108038029389</v>
      </c>
      <c r="R108" s="39">
        <f>'11-1-16 registered voters'!K111/$N108*100</f>
        <v>34.111207144915014</v>
      </c>
      <c r="S108" s="27">
        <f>('11-1-16 registered voters'!E111+'11-1-16 registered voters'!F111)/N108*100</f>
        <v>8.6430423509075191E-2</v>
      </c>
      <c r="T108" s="27">
        <f>('11-1-16 registered voters'!I111+'11-1-16 registered voters'!J111)/N108*100</f>
        <v>0.34572169403630076</v>
      </c>
      <c r="U108" s="27">
        <f>('11-1-16 registered voters'!C111+'11-1-16 registered voters'!D111+'11-1-16 registered voters'!M111+'11-1-16 registered voters'!N111+'11-1-16 registered voters'!O111+'11-1-16 registered voters'!P111)/N108*100</f>
        <v>2.2471910112359552</v>
      </c>
      <c r="V108" s="27">
        <f>'2014_gov_election'!R105</f>
        <v>1426</v>
      </c>
      <c r="W108" s="27">
        <f>'2014_gov_election'!L105/V108*100</f>
        <v>26.157082748948106</v>
      </c>
      <c r="X108" s="27">
        <f>'2014_gov_election'!G105/V108*100</f>
        <v>72.089761570827491</v>
      </c>
      <c r="Y108" s="27">
        <f>'2014_gov_election'!Q105/V108*100</f>
        <v>1.7531556802244039</v>
      </c>
      <c r="Z108" s="27">
        <f>V108/'2014_gov_election'!B105*100</f>
        <v>39.545202440377146</v>
      </c>
      <c r="AA108" s="27">
        <f t="shared" si="1"/>
        <v>147</v>
      </c>
    </row>
    <row r="109" spans="1:27">
      <c r="A109" t="s">
        <v>101</v>
      </c>
      <c r="B109" s="18">
        <f>'2016_pres_election'!R106</f>
        <v>7865</v>
      </c>
      <c r="C109" s="27">
        <f>'2016_pres_election'!L106/'2016_pres_election'!R106*100</f>
        <v>44.411951684678961</v>
      </c>
      <c r="D109" s="27">
        <f>'2016_pres_election'!G106/'2016_pres_election'!R106*100</f>
        <v>54.405594405594407</v>
      </c>
      <c r="E109" s="27">
        <f>'2016_pres_election'!Q106/'2016_pres_election'!R106*100</f>
        <v>1.1824539097266371</v>
      </c>
      <c r="F109" s="77">
        <f>'2016 voter turnout'!AQ106</f>
        <v>7769</v>
      </c>
      <c r="G109" s="39">
        <f>'2016 voter turnout'!G106/'2016 voter turnout'!AQ106*100</f>
        <v>26.760200798043503</v>
      </c>
      <c r="H109" s="39">
        <f>'2016 voter turnout'!D106/'2016 voter turnout'!AQ106*100</f>
        <v>13.296434547560818</v>
      </c>
      <c r="I109" s="27">
        <f>'2016 voter turnout'!M106/'2016 voter turnout'!AQ106*100</f>
        <v>30.698931651435192</v>
      </c>
      <c r="J109" s="27">
        <f>'2016 voter turnout'!J106/'2016 voter turnout'!AQ106*100</f>
        <v>26.065130647444974</v>
      </c>
      <c r="K109" s="27">
        <f>('2016 voter turnout'!P106+'2016 voter turnout'!S106)/'2016 voter turnout'!AQ106*100</f>
        <v>0.27030505856609599</v>
      </c>
      <c r="L109" s="27">
        <f>('2016 voter turnout'!V106+'2016 voter turnout'!Y106)/'2016 voter turnout'!AQ106*100</f>
        <v>0.39902175312137983</v>
      </c>
      <c r="M109" s="27">
        <f>('2016 voter turnout'!AB106+'2016 voter turnout'!AE106+'2016 voter turnout'!AH106+'2016 voter turnout'!AK106+'2016 voter turnout'!AN106)/'2016 voter turnout'!AQ106*100</f>
        <v>2.5099755438280344</v>
      </c>
      <c r="N109" s="38" t="str">
        <f>'11-1-16 registered voters'!Q112</f>
        <v>10775</v>
      </c>
      <c r="O109" s="39">
        <f>'11-1-16 registered voters'!H112/$N109*100</f>
        <v>26.960556844547561</v>
      </c>
      <c r="P109" s="39">
        <f>'11-1-16 registered voters'!G112/$N109*100</f>
        <v>17.03016241299304</v>
      </c>
      <c r="Q109" s="39">
        <f>'11-1-16 registered voters'!L112/$N109*100</f>
        <v>27.925754060324827</v>
      </c>
      <c r="R109" s="39">
        <f>'11-1-16 registered voters'!K112/$N109*100</f>
        <v>23.730858468677493</v>
      </c>
      <c r="S109" s="27">
        <f>('11-1-16 registered voters'!E112+'11-1-16 registered voters'!F112)/N109*100</f>
        <v>0.33410672853828305</v>
      </c>
      <c r="T109" s="27">
        <f>('11-1-16 registered voters'!I112+'11-1-16 registered voters'!J112)/N109*100</f>
        <v>0.6125290023201857</v>
      </c>
      <c r="U109" s="27">
        <f>('11-1-16 registered voters'!C112+'11-1-16 registered voters'!D112+'11-1-16 registered voters'!M112+'11-1-16 registered voters'!N112+'11-1-16 registered voters'!O112+'11-1-16 registered voters'!P112)/N109*100</f>
        <v>3.4060324825986079</v>
      </c>
      <c r="V109" s="27">
        <f>'2014_gov_election'!R106</f>
        <v>4937</v>
      </c>
      <c r="W109" s="27">
        <f>'2014_gov_election'!L106/V109*100</f>
        <v>47.923840388900139</v>
      </c>
      <c r="X109" s="27">
        <f>'2014_gov_election'!G106/V109*100</f>
        <v>50.111403686449265</v>
      </c>
      <c r="Y109" s="27">
        <f>'2014_gov_election'!Q106/V109*100</f>
        <v>1.9647559246505975</v>
      </c>
      <c r="Z109" s="27">
        <f>V109/'2014_gov_election'!B106*100</f>
        <v>45.45621950096676</v>
      </c>
      <c r="AA109" s="27">
        <f t="shared" si="1"/>
        <v>104</v>
      </c>
    </row>
    <row r="110" spans="1:27">
      <c r="A110" t="s">
        <v>102</v>
      </c>
      <c r="B110" s="18">
        <f>'2016_pres_election'!R107</f>
        <v>12687</v>
      </c>
      <c r="C110" s="27">
        <f>'2016_pres_election'!L107/'2016_pres_election'!R107*100</f>
        <v>28.146922046189012</v>
      </c>
      <c r="D110" s="27">
        <f>'2016_pres_election'!G107/'2016_pres_election'!R107*100</f>
        <v>69.614566091274526</v>
      </c>
      <c r="E110" s="27">
        <f>'2016_pres_election'!Q107/'2016_pres_election'!R107*100</f>
        <v>2.2385118625364546</v>
      </c>
      <c r="F110" s="77">
        <f>'2016 voter turnout'!AQ107</f>
        <v>12670</v>
      </c>
      <c r="G110" s="39">
        <f>'2016 voter turnout'!G107/'2016 voter turnout'!AQ107*100</f>
        <v>11.783741120757696</v>
      </c>
      <c r="H110" s="39">
        <f>'2016 voter turnout'!D107/'2016 voter turnout'!AQ107*100</f>
        <v>6.8823993685872136</v>
      </c>
      <c r="I110" s="27">
        <f>'2016 voter turnout'!M107/'2016 voter turnout'!AQ107*100</f>
        <v>39.589581689029202</v>
      </c>
      <c r="J110" s="27">
        <f>'2016 voter turnout'!J107/'2016 voter turnout'!AQ107*100</f>
        <v>35.919494869771114</v>
      </c>
      <c r="K110" s="27">
        <f>('2016 voter turnout'!P107+'2016 voter turnout'!S107)/'2016 voter turnout'!AQ107*100</f>
        <v>0.36306235201262826</v>
      </c>
      <c r="L110" s="27">
        <f>('2016 voter turnout'!V107+'2016 voter turnout'!Y107)/'2016 voter turnout'!AQ107*100</f>
        <v>0.41831097079715868</v>
      </c>
      <c r="M110" s="27">
        <f>('2016 voter turnout'!AB107+'2016 voter turnout'!AE107+'2016 voter turnout'!AH107+'2016 voter turnout'!AK107+'2016 voter turnout'!AN107)/'2016 voter turnout'!AQ107*100</f>
        <v>5.0434096290449881</v>
      </c>
      <c r="N110" s="38" t="str">
        <f>'11-1-16 registered voters'!Q113</f>
        <v>16084</v>
      </c>
      <c r="O110" s="39">
        <f>'11-1-16 registered voters'!H113/$N110*100</f>
        <v>12.29171847799055</v>
      </c>
      <c r="P110" s="39">
        <f>'11-1-16 registered voters'!G113/$N110*100</f>
        <v>8.5239990052225814</v>
      </c>
      <c r="Q110" s="39">
        <f>'11-1-16 registered voters'!L113/$N110*100</f>
        <v>37.782889828400897</v>
      </c>
      <c r="R110" s="39">
        <f>'11-1-16 registered voters'!K113/$N110*100</f>
        <v>34.481472270579452</v>
      </c>
      <c r="S110" s="27">
        <f>('11-1-16 registered voters'!E113+'11-1-16 registered voters'!F113)/N110*100</f>
        <v>0.46630191494653073</v>
      </c>
      <c r="T110" s="27">
        <f>('11-1-16 registered voters'!I113+'11-1-16 registered voters'!J113)/N110*100</f>
        <v>0.51604078587416058</v>
      </c>
      <c r="U110" s="27">
        <f>('11-1-16 registered voters'!C113+'11-1-16 registered voters'!D113+'11-1-16 registered voters'!M113+'11-1-16 registered voters'!N113+'11-1-16 registered voters'!O113+'11-1-16 registered voters'!P113)/N110*100</f>
        <v>5.9375777169858246</v>
      </c>
      <c r="V110" s="27">
        <f>'2014_gov_election'!R107</f>
        <v>8575</v>
      </c>
      <c r="W110" s="27">
        <f>'2014_gov_election'!L107/V110*100</f>
        <v>30.262390670553934</v>
      </c>
      <c r="X110" s="27">
        <f>'2014_gov_election'!G107/V110*100</f>
        <v>67.790087463556844</v>
      </c>
      <c r="Y110" s="27">
        <f>'2014_gov_election'!Q107/V110*100</f>
        <v>1.9475218658892128</v>
      </c>
      <c r="Z110" s="27">
        <f>V110/'2014_gov_election'!B107*100</f>
        <v>55.512397229235454</v>
      </c>
      <c r="AA110" s="27">
        <f t="shared" si="1"/>
        <v>11</v>
      </c>
    </row>
    <row r="111" spans="1:27">
      <c r="A111" t="s">
        <v>103</v>
      </c>
      <c r="B111" s="18">
        <f>'2016_pres_election'!R108</f>
        <v>3562</v>
      </c>
      <c r="C111" s="27">
        <f>'2016_pres_election'!L108/'2016_pres_election'!R108*100</f>
        <v>23.778775968556989</v>
      </c>
      <c r="D111" s="27">
        <f>'2016_pres_election'!G108/'2016_pres_election'!R108*100</f>
        <v>74.957888826501957</v>
      </c>
      <c r="E111" s="27">
        <f>'2016_pres_election'!Q108/'2016_pres_election'!R108*100</f>
        <v>1.2633352049410442</v>
      </c>
      <c r="F111" s="77">
        <f>'2016 voter turnout'!AQ108</f>
        <v>3550</v>
      </c>
      <c r="G111" s="39">
        <f>'2016 voter turnout'!G108/'2016 voter turnout'!AQ108*100</f>
        <v>11.859154929577464</v>
      </c>
      <c r="H111" s="39">
        <f>'2016 voter turnout'!D108/'2016 voter turnout'!AQ108*100</f>
        <v>7.6901408450704229</v>
      </c>
      <c r="I111" s="27">
        <f>'2016 voter turnout'!M108/'2016 voter turnout'!AQ108*100</f>
        <v>41.549295774647888</v>
      </c>
      <c r="J111" s="27">
        <f>'2016 voter turnout'!J108/'2016 voter turnout'!AQ108*100</f>
        <v>36.591549295774648</v>
      </c>
      <c r="K111" s="27">
        <f>('2016 voter turnout'!P108+'2016 voter turnout'!S108)/'2016 voter turnout'!AQ108*100</f>
        <v>0.16901408450704225</v>
      </c>
      <c r="L111" s="27">
        <f>('2016 voter turnout'!V108+'2016 voter turnout'!Y108)/'2016 voter turnout'!AQ108*100</f>
        <v>0.59154929577464788</v>
      </c>
      <c r="M111" s="27">
        <f>('2016 voter turnout'!AB108+'2016 voter turnout'!AE108+'2016 voter turnout'!AH108+'2016 voter turnout'!AK108+'2016 voter turnout'!AN108)/'2016 voter turnout'!AQ108*100</f>
        <v>1.5492957746478873</v>
      </c>
      <c r="N111" s="38" t="str">
        <f>'11-1-16 registered voters'!Q114</f>
        <v>4681</v>
      </c>
      <c r="O111" s="39">
        <f>'11-1-16 registered voters'!H114/$N111*100</f>
        <v>13.116855372783592</v>
      </c>
      <c r="P111" s="39">
        <f>'11-1-16 registered voters'!G114/$N111*100</f>
        <v>9.741508224738304</v>
      </c>
      <c r="Q111" s="39">
        <f>'11-1-16 registered voters'!L114/$N111*100</f>
        <v>39.072847682119203</v>
      </c>
      <c r="R111" s="39">
        <f>'11-1-16 registered voters'!K114/$N111*100</f>
        <v>34.949797051911986</v>
      </c>
      <c r="S111" s="27">
        <f>('11-1-16 registered voters'!E114+'11-1-16 registered voters'!F114)/N111*100</f>
        <v>0.23499252296517839</v>
      </c>
      <c r="T111" s="27">
        <f>('11-1-16 registered voters'!I114+'11-1-16 registered voters'!J114)/N111*100</f>
        <v>1.0681478316599018</v>
      </c>
      <c r="U111" s="27">
        <f>('11-1-16 registered voters'!C114+'11-1-16 registered voters'!D114+'11-1-16 registered voters'!M114+'11-1-16 registered voters'!N114+'11-1-16 registered voters'!O114+'11-1-16 registered voters'!P114)/N111*100</f>
        <v>1.8158513138218331</v>
      </c>
      <c r="V111" s="27">
        <f>'2014_gov_election'!R108</f>
        <v>2285</v>
      </c>
      <c r="W111" s="27">
        <f>'2014_gov_election'!L108/V111*100</f>
        <v>27.439824945295406</v>
      </c>
      <c r="X111" s="27">
        <f>'2014_gov_election'!G108/V111*100</f>
        <v>69.75929978118161</v>
      </c>
      <c r="Y111" s="27">
        <f>'2014_gov_election'!Q108/V111*100</f>
        <v>2.8008752735229758</v>
      </c>
      <c r="Z111" s="27">
        <f>V111/'2014_gov_election'!B108*100</f>
        <v>48.710296312086975</v>
      </c>
      <c r="AA111" s="27">
        <f t="shared" si="1"/>
        <v>75</v>
      </c>
    </row>
    <row r="112" spans="1:27">
      <c r="A112" t="s">
        <v>104</v>
      </c>
      <c r="B112" s="18">
        <f>'2016_pres_election'!R109</f>
        <v>9440</v>
      </c>
      <c r="C112" s="27">
        <f>'2016_pres_election'!L109/'2016_pres_election'!R109*100</f>
        <v>28.209745762711862</v>
      </c>
      <c r="D112" s="27">
        <f>'2016_pres_election'!G109/'2016_pres_election'!R109*100</f>
        <v>69.480932203389827</v>
      </c>
      <c r="E112" s="27">
        <f>'2016_pres_election'!Q109/'2016_pres_election'!R109*100</f>
        <v>2.3093220338983049</v>
      </c>
      <c r="F112" s="77">
        <f>'2016 voter turnout'!AQ109</f>
        <v>9477</v>
      </c>
      <c r="G112" s="39">
        <f>'2016 voter turnout'!G109/'2016 voter turnout'!AQ109*100</f>
        <v>11.480426295241109</v>
      </c>
      <c r="H112" s="39">
        <f>'2016 voter turnout'!D109/'2016 voter turnout'!AQ109*100</f>
        <v>6.2467025429988396</v>
      </c>
      <c r="I112" s="27">
        <f>'2016 voter turnout'!M109/'2016 voter turnout'!AQ109*100</f>
        <v>41.257781998522738</v>
      </c>
      <c r="J112" s="27">
        <f>'2016 voter turnout'!J109/'2016 voter turnout'!AQ109*100</f>
        <v>37.089796349055611</v>
      </c>
      <c r="K112" s="27">
        <f>('2016 voter turnout'!P109+'2016 voter turnout'!S109)/'2016 voter turnout'!AQ109*100</f>
        <v>0.30600400970771341</v>
      </c>
      <c r="L112" s="27">
        <f>('2016 voter turnout'!V109+'2016 voter turnout'!Y109)/'2016 voter turnout'!AQ109*100</f>
        <v>0.60145615701171251</v>
      </c>
      <c r="M112" s="27">
        <f>('2016 voter turnout'!AB109+'2016 voter turnout'!AE109+'2016 voter turnout'!AH109+'2016 voter turnout'!AK109+'2016 voter turnout'!AN109)/'2016 voter turnout'!AQ109*100</f>
        <v>3.017832647462277</v>
      </c>
      <c r="N112" s="38" t="str">
        <f>'11-1-16 registered voters'!Q115</f>
        <v>11468</v>
      </c>
      <c r="O112" s="39">
        <f>'11-1-16 registered voters'!H115/$N112*100</f>
        <v>12.103243808859435</v>
      </c>
      <c r="P112" s="39">
        <f>'11-1-16 registered voters'!G115/$N112*100</f>
        <v>7.8828043250784798</v>
      </c>
      <c r="Q112" s="39">
        <f>'11-1-16 registered voters'!L115/$N112*100</f>
        <v>39.431461457970002</v>
      </c>
      <c r="R112" s="39">
        <f>'11-1-16 registered voters'!K115/$N112*100</f>
        <v>35.760376700383681</v>
      </c>
      <c r="S112" s="27">
        <f>('11-1-16 registered voters'!E115+'11-1-16 registered voters'!F115)/N112*100</f>
        <v>0.35751656784094876</v>
      </c>
      <c r="T112" s="27">
        <f>('11-1-16 registered voters'!I115+'11-1-16 registered voters'!J115)/N112*100</f>
        <v>0.65399372166027214</v>
      </c>
      <c r="U112" s="27">
        <f>('11-1-16 registered voters'!C115+'11-1-16 registered voters'!D115+'11-1-16 registered voters'!M115+'11-1-16 registered voters'!N115+'11-1-16 registered voters'!O115+'11-1-16 registered voters'!P115)/N112*100</f>
        <v>3.8106034182071853</v>
      </c>
      <c r="V112" s="27">
        <f>'2014_gov_election'!R109</f>
        <v>6310</v>
      </c>
      <c r="W112" s="27">
        <f>'2014_gov_election'!L109/V112*100</f>
        <v>29.746434231378764</v>
      </c>
      <c r="X112" s="27">
        <f>'2014_gov_election'!G109/V112*100</f>
        <v>68.177496038034874</v>
      </c>
      <c r="Y112" s="27">
        <f>'2014_gov_election'!Q109/V112*100</f>
        <v>2.0760697305863709</v>
      </c>
      <c r="Z112" s="27">
        <f>V112/'2014_gov_election'!B109*100</f>
        <v>59.382646339168076</v>
      </c>
      <c r="AA112" s="27">
        <f t="shared" si="1"/>
        <v>3</v>
      </c>
    </row>
    <row r="113" spans="1:27">
      <c r="A113" t="s">
        <v>105</v>
      </c>
      <c r="B113" s="18">
        <f>'2016_pres_election'!R110</f>
        <v>12424</v>
      </c>
      <c r="C113" s="27">
        <f>'2016_pres_election'!L110/'2016_pres_election'!R110*100</f>
        <v>14.488087572440438</v>
      </c>
      <c r="D113" s="27">
        <f>'2016_pres_election'!G110/'2016_pres_election'!R110*100</f>
        <v>83.234063103670323</v>
      </c>
      <c r="E113" s="27">
        <f>'2016_pres_election'!Q110/'2016_pres_election'!R110*100</f>
        <v>2.2778493238892463</v>
      </c>
      <c r="F113" s="77">
        <f>'2016 voter turnout'!AQ110</f>
        <v>12232</v>
      </c>
      <c r="G113" s="39">
        <f>'2016 voter turnout'!G110/'2016 voter turnout'!AQ110*100</f>
        <v>0.16350555918901241</v>
      </c>
      <c r="H113" s="39">
        <f>'2016 voter turnout'!D110/'2016 voter turnout'!AQ110*100</f>
        <v>0.10627861347285808</v>
      </c>
      <c r="I113" s="27">
        <f>'2016 voter turnout'!M110/'2016 voter turnout'!AQ110*100</f>
        <v>47.563767168083714</v>
      </c>
      <c r="J113" s="27">
        <f>'2016 voter turnout'!J110/'2016 voter turnout'!AQ110*100</f>
        <v>42.135382603008502</v>
      </c>
      <c r="K113" s="27">
        <f>('2016 voter turnout'!P110+'2016 voter turnout'!S110)/'2016 voter turnout'!AQ110*100</f>
        <v>0.10627861347285808</v>
      </c>
      <c r="L113" s="27">
        <f>('2016 voter turnout'!V110+'2016 voter turnout'!Y110)/'2016 voter turnout'!AQ110*100</f>
        <v>3.2946370176586006</v>
      </c>
      <c r="M113" s="27">
        <f>('2016 voter turnout'!AB110+'2016 voter turnout'!AE110+'2016 voter turnout'!AH110+'2016 voter turnout'!AK110+'2016 voter turnout'!AN110)/'2016 voter turnout'!AQ110*100</f>
        <v>6.6301504251144534</v>
      </c>
      <c r="N113" s="38" t="str">
        <f>'11-1-16 registered voters'!Q116</f>
        <v>16475</v>
      </c>
      <c r="O113" s="39">
        <f>'11-1-16 registered voters'!H116/$N113*100</f>
        <v>0.19423368740515934</v>
      </c>
      <c r="P113" s="39">
        <f>'11-1-16 registered voters'!G116/$N113*100</f>
        <v>0.24279210925644917</v>
      </c>
      <c r="Q113" s="39">
        <f>'11-1-16 registered voters'!L116/$N113*100</f>
        <v>46.203338391502271</v>
      </c>
      <c r="R113" s="39">
        <f>'11-1-16 registered voters'!K116/$N113*100</f>
        <v>41.383915022761755</v>
      </c>
      <c r="S113" s="27">
        <f>('11-1-16 registered voters'!E116+'11-1-16 registered voters'!F116)/N113*100</f>
        <v>0.16388467374810317</v>
      </c>
      <c r="T113" s="27">
        <f>('11-1-16 registered voters'!I116+'11-1-16 registered voters'!J116)/N113*100</f>
        <v>3.9089529590288317</v>
      </c>
      <c r="U113" s="27">
        <f>('11-1-16 registered voters'!C116+'11-1-16 registered voters'!D116+'11-1-16 registered voters'!M116+'11-1-16 registered voters'!N116+'11-1-16 registered voters'!O116+'11-1-16 registered voters'!P116)/N113*100</f>
        <v>7.9028831562974204</v>
      </c>
      <c r="V113" s="27">
        <f>'2014_gov_election'!R110</f>
        <v>6051</v>
      </c>
      <c r="W113" s="27">
        <f>'2014_gov_election'!L110/V113*100</f>
        <v>27.086431994711617</v>
      </c>
      <c r="X113" s="27">
        <f>'2014_gov_election'!G110/V113*100</f>
        <v>68.881176665014038</v>
      </c>
      <c r="Y113" s="27">
        <f>'2014_gov_election'!Q110/V113*100</f>
        <v>4.0323913402743345</v>
      </c>
      <c r="Z113" s="27">
        <f>V113/'2014_gov_election'!B110*100</f>
        <v>37.523254371821899</v>
      </c>
      <c r="AA113" s="27">
        <f t="shared" si="1"/>
        <v>152</v>
      </c>
    </row>
    <row r="114" spans="1:27">
      <c r="A114" t="s">
        <v>106</v>
      </c>
      <c r="B114" s="18">
        <f>'2016_pres_election'!R111</f>
        <v>68658</v>
      </c>
      <c r="C114" s="27">
        <f>'2016_pres_election'!L111/'2016_pres_election'!R111*100</f>
        <v>58.042762678784698</v>
      </c>
      <c r="D114" s="27">
        <f>'2016_pres_election'!G111/'2016_pres_election'!R111*100</f>
        <v>39.290395875207551</v>
      </c>
      <c r="E114" s="27">
        <f>'2016_pres_election'!Q111/'2016_pres_election'!R111*100</f>
        <v>2.6668414460077483</v>
      </c>
      <c r="F114" s="77">
        <f>'2016 voter turnout'!AQ111</f>
        <v>67663</v>
      </c>
      <c r="G114" s="39">
        <f>'2016 voter turnout'!G111/'2016 voter turnout'!AQ111*100</f>
        <v>29.040982516293983</v>
      </c>
      <c r="H114" s="39">
        <f>'2016 voter turnout'!D111/'2016 voter turnout'!AQ111*100</f>
        <v>15.566853376291325</v>
      </c>
      <c r="I114" s="27">
        <f>'2016 voter turnout'!M111/'2016 voter turnout'!AQ111*100</f>
        <v>26.13540635206834</v>
      </c>
      <c r="J114" s="27">
        <f>'2016 voter turnout'!J111/'2016 voter turnout'!AQ111*100</f>
        <v>20.993748429717868</v>
      </c>
      <c r="K114" s="27">
        <f>('2016 voter turnout'!P111+'2016 voter turnout'!S111)/'2016 voter turnout'!AQ111*100</f>
        <v>1.1911975525767404</v>
      </c>
      <c r="L114" s="27">
        <f>('2016 voter turnout'!V111+'2016 voter turnout'!Y111)/'2016 voter turnout'!AQ111*100</f>
        <v>1.9065072491612847</v>
      </c>
      <c r="M114" s="27">
        <f>('2016 voter turnout'!AB111+'2016 voter turnout'!AE111+'2016 voter turnout'!AH111+'2016 voter turnout'!AK111+'2016 voter turnout'!AN111)/'2016 voter turnout'!AQ111*100</f>
        <v>5.1653045238904571</v>
      </c>
      <c r="N114" s="38" t="str">
        <f>'11-1-16 registered voters'!Q117</f>
        <v>101004</v>
      </c>
      <c r="O114" s="39">
        <f>'11-1-16 registered voters'!H117/$N114*100</f>
        <v>28.641439942972557</v>
      </c>
      <c r="P114" s="39">
        <f>'11-1-16 registered voters'!G117/$N114*100</f>
        <v>19.22597124866342</v>
      </c>
      <c r="Q114" s="39">
        <f>'11-1-16 registered voters'!L117/$N114*100</f>
        <v>23.133737277731576</v>
      </c>
      <c r="R114" s="39">
        <f>'11-1-16 registered voters'!K117/$N114*100</f>
        <v>18.789354877034572</v>
      </c>
      <c r="S114" s="27">
        <f>('11-1-16 registered voters'!E117+'11-1-16 registered voters'!F117)/N114*100</f>
        <v>1.3534117460694626</v>
      </c>
      <c r="T114" s="27">
        <f>('11-1-16 registered voters'!I117+'11-1-16 registered voters'!J117)/N114*100</f>
        <v>2.2355550275236622</v>
      </c>
      <c r="U114" s="27">
        <f>('11-1-16 registered voters'!C117+'11-1-16 registered voters'!D117+'11-1-16 registered voters'!M117+'11-1-16 registered voters'!N117+'11-1-16 registered voters'!O117+'11-1-16 registered voters'!P117)/N114*100</f>
        <v>6.6205298800047521</v>
      </c>
      <c r="V114" s="27">
        <f>'2014_gov_election'!R111</f>
        <v>41008</v>
      </c>
      <c r="W114" s="27">
        <f>'2014_gov_election'!L111/V114*100</f>
        <v>58.993367147873585</v>
      </c>
      <c r="X114" s="27">
        <f>'2014_gov_election'!G111/V114*100</f>
        <v>39.119196254389387</v>
      </c>
      <c r="Y114" s="27">
        <f>'2014_gov_election'!Q111/V114*100</f>
        <v>1.8874365977370269</v>
      </c>
      <c r="Z114" s="27">
        <f>V114/'2014_gov_election'!B111*100</f>
        <v>40.829168243095246</v>
      </c>
      <c r="AA114" s="27">
        <f t="shared" si="1"/>
        <v>142</v>
      </c>
    </row>
    <row r="115" spans="1:27">
      <c r="A115" t="s">
        <v>107</v>
      </c>
      <c r="B115" s="18">
        <f>'2016_pres_election'!R112</f>
        <v>43803</v>
      </c>
      <c r="C115" s="27">
        <f>'2016_pres_election'!L112/'2016_pres_election'!R112*100</f>
        <v>50.094742369244116</v>
      </c>
      <c r="D115" s="27">
        <f>'2016_pres_election'!G112/'2016_pres_election'!R112*100</f>
        <v>47.743305253064861</v>
      </c>
      <c r="E115" s="27">
        <f>'2016_pres_election'!Q112/'2016_pres_election'!R112*100</f>
        <v>2.1619523776910254</v>
      </c>
      <c r="F115" s="77">
        <f>'2016 voter turnout'!AQ112</f>
        <v>43631</v>
      </c>
      <c r="G115" s="39">
        <f>'2016 voter turnout'!G112/'2016 voter turnout'!AQ112*100</f>
        <v>26.719534276088101</v>
      </c>
      <c r="H115" s="39">
        <f>'2016 voter turnout'!D112/'2016 voter turnout'!AQ112*100</f>
        <v>14.501157433934589</v>
      </c>
      <c r="I115" s="27">
        <f>'2016 voter turnout'!M112/'2016 voter turnout'!AQ112*100</f>
        <v>27.890719900987833</v>
      </c>
      <c r="J115" s="27">
        <f>'2016 voter turnout'!J112/'2016 voter turnout'!AQ112*100</f>
        <v>23.824803465425958</v>
      </c>
      <c r="K115" s="27">
        <f>('2016 voter turnout'!P112+'2016 voter turnout'!S112)/'2016 voter turnout'!AQ112*100</f>
        <v>0.41484265774334761</v>
      </c>
      <c r="L115" s="27">
        <f>('2016 voter turnout'!V112+'2016 voter turnout'!Y112)/'2016 voter turnout'!AQ112*100</f>
        <v>1.143682244275859</v>
      </c>
      <c r="M115" s="27">
        <f>('2016 voter turnout'!AB112+'2016 voter turnout'!AE112+'2016 voter turnout'!AH112+'2016 voter turnout'!AK112+'2016 voter turnout'!AN112)/'2016 voter turnout'!AQ112*100</f>
        <v>5.5052600215443146</v>
      </c>
      <c r="N115" s="38" t="str">
        <f>'11-1-16 registered voters'!Q118</f>
        <v>58352</v>
      </c>
      <c r="O115" s="39">
        <f>'11-1-16 registered voters'!H118/$N115*100</f>
        <v>26.002536331231145</v>
      </c>
      <c r="P115" s="39">
        <f>'11-1-16 registered voters'!G118/$N115*100</f>
        <v>16.803194406361392</v>
      </c>
      <c r="Q115" s="39">
        <f>'11-1-16 registered voters'!L118/$N115*100</f>
        <v>25.555250891143405</v>
      </c>
      <c r="R115" s="39">
        <f>'11-1-16 registered voters'!K118/$N115*100</f>
        <v>22.333424732656979</v>
      </c>
      <c r="S115" s="27">
        <f>('11-1-16 registered voters'!E118+'11-1-16 registered voters'!F118)/N115*100</f>
        <v>0.47641897449958875</v>
      </c>
      <c r="T115" s="27">
        <f>('11-1-16 registered voters'!I118+'11-1-16 registered voters'!J118)/N115*100</f>
        <v>1.3075815738963532</v>
      </c>
      <c r="U115" s="27">
        <f>('11-1-16 registered voters'!C118+'11-1-16 registered voters'!D118+'11-1-16 registered voters'!M118+'11-1-16 registered voters'!N118+'11-1-16 registered voters'!O118+'11-1-16 registered voters'!P118)/N115*100</f>
        <v>7.521593090211133</v>
      </c>
      <c r="V115" s="27">
        <f>'2014_gov_election'!R112</f>
        <v>28202</v>
      </c>
      <c r="W115" s="27">
        <f>'2014_gov_election'!L112/V115*100</f>
        <v>49.879441174384795</v>
      </c>
      <c r="X115" s="27">
        <f>'2014_gov_election'!G112/V115*100</f>
        <v>48.241259485142898</v>
      </c>
      <c r="Y115" s="27">
        <f>'2014_gov_election'!Q112/V115*100</f>
        <v>1.8792993404723068</v>
      </c>
      <c r="Z115" s="27">
        <f>V115/'2014_gov_election'!B112*100</f>
        <v>50.08702447341313</v>
      </c>
      <c r="AA115" s="27">
        <f t="shared" si="1"/>
        <v>57</v>
      </c>
    </row>
    <row r="116" spans="1:27">
      <c r="A116" t="s">
        <v>108</v>
      </c>
      <c r="B116" s="18">
        <f>'2016_pres_election'!R113</f>
        <v>19931</v>
      </c>
      <c r="C116" s="27">
        <f>'2016_pres_election'!L113/'2016_pres_election'!R113*100</f>
        <v>28.001605539109931</v>
      </c>
      <c r="D116" s="27">
        <f>'2016_pres_election'!G113/'2016_pres_election'!R113*100</f>
        <v>67.357382971250814</v>
      </c>
      <c r="E116" s="27">
        <f>'2016_pres_election'!Q113/'2016_pres_election'!R113*100</f>
        <v>4.6410114896392551</v>
      </c>
      <c r="F116" s="77">
        <f>'2016 voter turnout'!AQ113</f>
        <v>20228</v>
      </c>
      <c r="G116" s="39">
        <f>'2016 voter turnout'!G113/'2016 voter turnout'!AQ113*100</f>
        <v>2.1307099070595212</v>
      </c>
      <c r="H116" s="39">
        <f>'2016 voter turnout'!D113/'2016 voter turnout'!AQ113*100</f>
        <v>1.2902906861775758</v>
      </c>
      <c r="I116" s="27">
        <f>'2016 voter turnout'!M113/'2016 voter turnout'!AQ113*100</f>
        <v>45.946213169863555</v>
      </c>
      <c r="J116" s="27">
        <f>'2016 voter turnout'!J113/'2016 voter turnout'!AQ113*100</f>
        <v>40.557642871267554</v>
      </c>
      <c r="K116" s="27">
        <f>('2016 voter turnout'!P113+'2016 voter turnout'!S113)/'2016 voter turnout'!AQ113*100</f>
        <v>1.4385999604508601</v>
      </c>
      <c r="L116" s="27">
        <f>('2016 voter turnout'!V113+'2016 voter turnout'!Y113)/'2016 voter turnout'!AQ113*100</f>
        <v>1.1123195570496343</v>
      </c>
      <c r="M116" s="27">
        <f>('2016 voter turnout'!AB113+'2016 voter turnout'!AE113+'2016 voter turnout'!AH113+'2016 voter turnout'!AK113+'2016 voter turnout'!AN113)/'2016 voter turnout'!AQ113*100</f>
        <v>7.5242238481313031</v>
      </c>
      <c r="N116" s="38" t="str">
        <f>'11-1-16 registered voters'!Q119</f>
        <v>24042</v>
      </c>
      <c r="O116" s="39">
        <f>'11-1-16 registered voters'!H119/$N116*100</f>
        <v>2.2751850927543464</v>
      </c>
      <c r="P116" s="39">
        <f>'11-1-16 registered voters'!G119/$N116*100</f>
        <v>1.5847267282256055</v>
      </c>
      <c r="Q116" s="39">
        <f>'11-1-16 registered voters'!L119/$N116*100</f>
        <v>44.468014308293817</v>
      </c>
      <c r="R116" s="39">
        <f>'11-1-16 registered voters'!K119/$N116*100</f>
        <v>40.154729223858247</v>
      </c>
      <c r="S116" s="27">
        <f>('11-1-16 registered voters'!E119+'11-1-16 registered voters'!F119)/N116*100</f>
        <v>1.6387987688212295</v>
      </c>
      <c r="T116" s="27">
        <f>('11-1-16 registered voters'!I119+'11-1-16 registered voters'!J119)/N116*100</f>
        <v>1.2394975459612345</v>
      </c>
      <c r="U116" s="27">
        <f>('11-1-16 registered voters'!C119+'11-1-16 registered voters'!D119+'11-1-16 registered voters'!M119+'11-1-16 registered voters'!N119+'11-1-16 registered voters'!O119+'11-1-16 registered voters'!P119)/N116*100</f>
        <v>8.6390483320855171</v>
      </c>
      <c r="V116" s="27">
        <f>'2014_gov_election'!R113</f>
        <v>13539</v>
      </c>
      <c r="W116" s="27">
        <f>'2014_gov_election'!L113/V116*100</f>
        <v>27.623901322106509</v>
      </c>
      <c r="X116" s="27">
        <f>'2014_gov_election'!G113/V116*100</f>
        <v>69.421670729005086</v>
      </c>
      <c r="Y116" s="27">
        <f>'2014_gov_election'!Q113/V116*100</f>
        <v>2.9544279488883962</v>
      </c>
      <c r="Z116" s="27">
        <f>V116/'2014_gov_election'!B113*100</f>
        <v>60.103879960934037</v>
      </c>
      <c r="AA116" s="27">
        <f t="shared" si="1"/>
        <v>2</v>
      </c>
    </row>
    <row r="117" spans="1:27">
      <c r="A117" t="s">
        <v>109</v>
      </c>
      <c r="B117" s="18">
        <f>'2016_pres_election'!R114</f>
        <v>6655</v>
      </c>
      <c r="C117" s="27">
        <f>'2016_pres_election'!L114/'2016_pres_election'!R114*100</f>
        <v>27.513148009015776</v>
      </c>
      <c r="D117" s="27">
        <f>'2016_pres_election'!G114/'2016_pres_election'!R114*100</f>
        <v>69.496619083395942</v>
      </c>
      <c r="E117" s="27">
        <f>'2016_pres_election'!Q114/'2016_pres_election'!R114*100</f>
        <v>2.9902329075882794</v>
      </c>
      <c r="F117" s="77">
        <f>'2016 voter turnout'!AQ114</f>
        <v>6673</v>
      </c>
      <c r="G117" s="39">
        <f>'2016 voter turnout'!G114/'2016 voter turnout'!AQ114*100</f>
        <v>7.7626255057695186</v>
      </c>
      <c r="H117" s="39">
        <f>'2016 voter turnout'!D114/'2016 voter turnout'!AQ114*100</f>
        <v>4.7205155102652485</v>
      </c>
      <c r="I117" s="27">
        <f>'2016 voter turnout'!M114/'2016 voter turnout'!AQ114*100</f>
        <v>42.799340626404913</v>
      </c>
      <c r="J117" s="27">
        <f>'2016 voter turnout'!J114/'2016 voter turnout'!AQ114*100</f>
        <v>38.723212947699686</v>
      </c>
      <c r="K117" s="27">
        <f>('2016 voter turnout'!P114+'2016 voter turnout'!S114)/'2016 voter turnout'!AQ114*100</f>
        <v>0.14985763524651582</v>
      </c>
      <c r="L117" s="27">
        <f>('2016 voter turnout'!V114+'2016 voter turnout'!Y114)/'2016 voter turnout'!AQ114*100</f>
        <v>0.58444477746141166</v>
      </c>
      <c r="M117" s="27">
        <f>('2016 voter turnout'!AB114+'2016 voter turnout'!AE114+'2016 voter turnout'!AH114+'2016 voter turnout'!AK114+'2016 voter turnout'!AN114)/'2016 voter turnout'!AQ114*100</f>
        <v>5.2600029971527045</v>
      </c>
      <c r="N117" s="38" t="str">
        <f>'11-1-16 registered voters'!Q120</f>
        <v>8097</v>
      </c>
      <c r="O117" s="39">
        <f>'11-1-16 registered voters'!H120/$N117*100</f>
        <v>8.0400148203038153</v>
      </c>
      <c r="P117" s="39">
        <f>'11-1-16 registered voters'!G120/$N117*100</f>
        <v>5.9034210201309127</v>
      </c>
      <c r="Q117" s="39">
        <f>'11-1-16 registered voters'!L120/$N117*100</f>
        <v>41.200444609114491</v>
      </c>
      <c r="R117" s="39">
        <f>'11-1-16 registered voters'!K120/$N117*100</f>
        <v>37.421267135976287</v>
      </c>
      <c r="S117" s="27">
        <f>('11-1-16 registered voters'!E120+'11-1-16 registered voters'!F120)/N117*100</f>
        <v>0.22230455724342349</v>
      </c>
      <c r="T117" s="27">
        <f>('11-1-16 registered voters'!I120+'11-1-16 registered voters'!J120)/N117*100</f>
        <v>0.75336544399160188</v>
      </c>
      <c r="U117" s="27">
        <f>('11-1-16 registered voters'!C120+'11-1-16 registered voters'!D120+'11-1-16 registered voters'!M120+'11-1-16 registered voters'!N120+'11-1-16 registered voters'!O120+'11-1-16 registered voters'!P120)/N117*100</f>
        <v>6.4591824132394713</v>
      </c>
      <c r="V117" s="27">
        <f>'2014_gov_election'!R114</f>
        <v>4088</v>
      </c>
      <c r="W117" s="27">
        <f>'2014_gov_election'!L114/V117*100</f>
        <v>31.824853228962819</v>
      </c>
      <c r="X117" s="27">
        <f>'2014_gov_election'!G114/V117*100</f>
        <v>65.288649706457917</v>
      </c>
      <c r="Y117" s="27">
        <f>'2014_gov_election'!Q114/V117*100</f>
        <v>2.886497064579256</v>
      </c>
      <c r="Z117" s="27">
        <f>V117/'2014_gov_election'!B114*100</f>
        <v>53.732912723448997</v>
      </c>
      <c r="AA117" s="27">
        <f t="shared" si="1"/>
        <v>23</v>
      </c>
    </row>
    <row r="118" spans="1:27">
      <c r="A118" t="s">
        <v>110</v>
      </c>
      <c r="B118" s="18">
        <f>'2016_pres_election'!R115</f>
        <v>64641</v>
      </c>
      <c r="C118" s="27">
        <f>'2016_pres_election'!L115/'2016_pres_election'!R115*100</f>
        <v>27.884779010225706</v>
      </c>
      <c r="D118" s="27">
        <f>'2016_pres_election'!G115/'2016_pres_election'!R115*100</f>
        <v>69.092371714546502</v>
      </c>
      <c r="E118" s="27">
        <f>'2016_pres_election'!Q115/'2016_pres_election'!R115*100</f>
        <v>3.0228492752277965</v>
      </c>
      <c r="F118" s="77">
        <f>'2016 voter turnout'!AQ115</f>
        <v>64683</v>
      </c>
      <c r="G118" s="39">
        <f>'2016 voter turnout'!G115/'2016 voter turnout'!AQ115*100</f>
        <v>9.9376961489108417</v>
      </c>
      <c r="H118" s="39">
        <f>'2016 voter turnout'!D115/'2016 voter turnout'!AQ115*100</f>
        <v>5.9567428845291657</v>
      </c>
      <c r="I118" s="27">
        <f>'2016 voter turnout'!M115/'2016 voter turnout'!AQ115*100</f>
        <v>38.976237960515128</v>
      </c>
      <c r="J118" s="27">
        <f>'2016 voter turnout'!J115/'2016 voter turnout'!AQ115*100</f>
        <v>33.778581698436994</v>
      </c>
      <c r="K118" s="27">
        <f>('2016 voter turnout'!P115+'2016 voter turnout'!S115)/'2016 voter turnout'!AQ115*100</f>
        <v>0.45452437270998558</v>
      </c>
      <c r="L118" s="27">
        <f>('2016 voter turnout'!V115+'2016 voter turnout'!Y115)/'2016 voter turnout'!AQ115*100</f>
        <v>1.9541456023993942</v>
      </c>
      <c r="M118" s="27">
        <f>('2016 voter turnout'!AB115+'2016 voter turnout'!AE115+'2016 voter turnout'!AH115+'2016 voter turnout'!AK115+'2016 voter turnout'!AN115)/'2016 voter turnout'!AQ115*100</f>
        <v>8.9420713324984931</v>
      </c>
      <c r="N118" s="38" t="str">
        <f>'11-1-16 registered voters'!Q121</f>
        <v>82428</v>
      </c>
      <c r="O118" s="39">
        <f>'11-1-16 registered voters'!H121/$N118*100</f>
        <v>9.770951618382103</v>
      </c>
      <c r="P118" s="39">
        <f>'11-1-16 registered voters'!G121/$N118*100</f>
        <v>6.6737031105934879</v>
      </c>
      <c r="Q118" s="39">
        <f>'11-1-16 registered voters'!L121/$N118*100</f>
        <v>37.488474790119866</v>
      </c>
      <c r="R118" s="39">
        <f>'11-1-16 registered voters'!K121/$N118*100</f>
        <v>33.091910515844134</v>
      </c>
      <c r="S118" s="27">
        <f>('11-1-16 registered voters'!E121+'11-1-16 registered voters'!F121)/N118*100</f>
        <v>0.52288057456204196</v>
      </c>
      <c r="T118" s="27">
        <f>('11-1-16 registered voters'!I121+'11-1-16 registered voters'!J121)/N118*100</f>
        <v>2.1339835978065707</v>
      </c>
      <c r="U118" s="27">
        <f>('11-1-16 registered voters'!C121+'11-1-16 registered voters'!D121+'11-1-16 registered voters'!M121+'11-1-16 registered voters'!N121+'11-1-16 registered voters'!O121+'11-1-16 registered voters'!P121)/N118*100</f>
        <v>10.318095792691803</v>
      </c>
      <c r="V118" s="27">
        <f>'2014_gov_election'!R115</f>
        <v>36256</v>
      </c>
      <c r="W118" s="27">
        <f>'2014_gov_election'!L115/V118*100</f>
        <v>29.333075904677848</v>
      </c>
      <c r="X118" s="27">
        <f>'2014_gov_election'!G115/V118*100</f>
        <v>67.61363636363636</v>
      </c>
      <c r="Y118" s="27">
        <f>'2014_gov_election'!Q115/V118*100</f>
        <v>3.0532877316857903</v>
      </c>
      <c r="Z118" s="27">
        <f>V118/'2014_gov_election'!B115*100</f>
        <v>47.650089370202927</v>
      </c>
      <c r="AA118" s="27">
        <f t="shared" si="1"/>
        <v>86</v>
      </c>
    </row>
    <row r="119" spans="1:27">
      <c r="A119" t="s">
        <v>111</v>
      </c>
      <c r="B119" s="18">
        <f>'2016_pres_election'!R116</f>
        <v>10724</v>
      </c>
      <c r="C119" s="27">
        <f>'2016_pres_election'!L116/'2016_pres_election'!R116*100</f>
        <v>47.556881760537109</v>
      </c>
      <c r="D119" s="27">
        <f>'2016_pres_election'!G116/'2016_pres_election'!R116*100</f>
        <v>50.475568817605378</v>
      </c>
      <c r="E119" s="27">
        <f>'2016_pres_election'!Q116/'2016_pres_election'!R116*100</f>
        <v>1.967549421857516</v>
      </c>
      <c r="F119" s="77">
        <f>'2016 voter turnout'!AQ116</f>
        <v>10630</v>
      </c>
      <c r="G119" s="39">
        <f>'2016 voter turnout'!G116/'2016 voter turnout'!AQ116*100</f>
        <v>25.249294449670746</v>
      </c>
      <c r="H119" s="39">
        <f>'2016 voter turnout'!D116/'2016 voter turnout'!AQ116*100</f>
        <v>15.26810912511759</v>
      </c>
      <c r="I119" s="27">
        <f>'2016 voter turnout'!M116/'2016 voter turnout'!AQ116*100</f>
        <v>28.476011288805271</v>
      </c>
      <c r="J119" s="27">
        <f>'2016 voter turnout'!J116/'2016 voter turnout'!AQ116*100</f>
        <v>25.710253998118532</v>
      </c>
      <c r="K119" s="27">
        <f>('2016 voter turnout'!P116+'2016 voter turnout'!S116)/'2016 voter turnout'!AQ116*100</f>
        <v>0.31044214487300092</v>
      </c>
      <c r="L119" s="27">
        <f>('2016 voter turnout'!V116+'2016 voter turnout'!Y116)/'2016 voter turnout'!AQ116*100</f>
        <v>1.6556914393226718</v>
      </c>
      <c r="M119" s="27">
        <f>('2016 voter turnout'!AB116+'2016 voter turnout'!AE116+'2016 voter turnout'!AH116+'2016 voter turnout'!AK116+'2016 voter turnout'!AN116)/'2016 voter turnout'!AQ116*100</f>
        <v>3.3301975540921918</v>
      </c>
      <c r="N119" s="38" t="str">
        <f>'11-1-16 registered voters'!Q122</f>
        <v>14658</v>
      </c>
      <c r="O119" s="39">
        <f>'11-1-16 registered voters'!H122/$N119*100</f>
        <v>25.992632009823986</v>
      </c>
      <c r="P119" s="39">
        <f>'11-1-16 registered voters'!G122/$N119*100</f>
        <v>19.340974212034386</v>
      </c>
      <c r="Q119" s="39">
        <f>'11-1-16 registered voters'!L122/$N119*100</f>
        <v>25.105744303452038</v>
      </c>
      <c r="R119" s="39">
        <f>'11-1-16 registered voters'!K122/$N119*100</f>
        <v>23.236457906945013</v>
      </c>
      <c r="S119" s="27">
        <f>('11-1-16 registered voters'!E122+'11-1-16 registered voters'!F122)/N119*100</f>
        <v>0.40251057443034521</v>
      </c>
      <c r="T119" s="27">
        <f>('11-1-16 registered voters'!I122+'11-1-16 registered voters'!J122)/N119*100</f>
        <v>1.882930822758903</v>
      </c>
      <c r="U119" s="27">
        <f>('11-1-16 registered voters'!C122+'11-1-16 registered voters'!D122+'11-1-16 registered voters'!M122+'11-1-16 registered voters'!N122+'11-1-16 registered voters'!O122+'11-1-16 registered voters'!P122)/N119*100</f>
        <v>4.0387501705553284</v>
      </c>
      <c r="V119" s="27">
        <f>'2014_gov_election'!R116</f>
        <v>7237</v>
      </c>
      <c r="W119" s="27">
        <f>'2014_gov_election'!L116/V119*100</f>
        <v>48.556031504767169</v>
      </c>
      <c r="X119" s="27">
        <f>'2014_gov_election'!G116/V119*100</f>
        <v>49.937819538482799</v>
      </c>
      <c r="Y119" s="27">
        <f>'2014_gov_election'!Q116/V119*100</f>
        <v>1.5061489567500346</v>
      </c>
      <c r="Z119" s="27">
        <f>V119/'2014_gov_election'!B116*100</f>
        <v>49.8897008134565</v>
      </c>
      <c r="AA119" s="27">
        <f t="shared" si="1"/>
        <v>62</v>
      </c>
    </row>
    <row r="120" spans="1:27">
      <c r="A120" t="s">
        <v>112</v>
      </c>
      <c r="B120" s="18">
        <f>'2016_pres_election'!R117</f>
        <v>13984</v>
      </c>
      <c r="C120" s="27">
        <f>'2016_pres_election'!L117/'2016_pres_election'!R117*100</f>
        <v>14.151887871853546</v>
      </c>
      <c r="D120" s="27">
        <f>'2016_pres_election'!G117/'2016_pres_election'!R117*100</f>
        <v>83.316647597254004</v>
      </c>
      <c r="E120" s="27">
        <f>'2016_pres_election'!Q117/'2016_pres_election'!R117*100</f>
        <v>2.5314645308924484</v>
      </c>
      <c r="F120" s="77">
        <f>'2016 voter turnout'!AQ117</f>
        <v>13949</v>
      </c>
      <c r="G120" s="39">
        <f>'2016 voter turnout'!G117/'2016 voter turnout'!AQ117*100</f>
        <v>0.31543479819341891</v>
      </c>
      <c r="H120" s="39">
        <f>'2016 voter turnout'!D117/'2016 voter turnout'!AQ117*100</f>
        <v>0.2652519893899204</v>
      </c>
      <c r="I120" s="27">
        <f>'2016 voter turnout'!M117/'2016 voter turnout'!AQ117*100</f>
        <v>50.34769517528138</v>
      </c>
      <c r="J120" s="27">
        <f>'2016 voter turnout'!J117/'2016 voter turnout'!AQ117*100</f>
        <v>44.684206753172276</v>
      </c>
      <c r="K120" s="27">
        <f>('2016 voter turnout'!P117+'2016 voter turnout'!S117)/'2016 voter turnout'!AQ117*100</f>
        <v>0.25808301670370637</v>
      </c>
      <c r="L120" s="27">
        <f>('2016 voter turnout'!V117+'2016 voter turnout'!Y117)/'2016 voter turnout'!AQ117*100</f>
        <v>0.74557315936626278</v>
      </c>
      <c r="M120" s="27">
        <f>('2016 voter turnout'!AB117+'2016 voter turnout'!AE117+'2016 voter turnout'!AH117+'2016 voter turnout'!AK117+'2016 voter turnout'!AN117)/'2016 voter turnout'!AQ117*100</f>
        <v>3.3837551078930392</v>
      </c>
      <c r="N120" s="38" t="str">
        <f>'11-1-16 registered voters'!Q123</f>
        <v>17335</v>
      </c>
      <c r="O120" s="39">
        <f>'11-1-16 registered voters'!H123/$N120*100</f>
        <v>0.39226997404095754</v>
      </c>
      <c r="P120" s="39">
        <f>'11-1-16 registered voters'!G123/$N120*100</f>
        <v>0.32881453706374386</v>
      </c>
      <c r="Q120" s="39">
        <f>'11-1-16 registered voters'!L123/$N120*100</f>
        <v>49.645226420536488</v>
      </c>
      <c r="R120" s="39">
        <f>'11-1-16 registered voters'!K123/$N120*100</f>
        <v>44.043841938275165</v>
      </c>
      <c r="S120" s="27">
        <f>('11-1-16 registered voters'!E123+'11-1-16 registered voters'!F123)/N120*100</f>
        <v>0.32304586097490628</v>
      </c>
      <c r="T120" s="27">
        <f>('11-1-16 registered voters'!I123+'11-1-16 registered voters'!J123)/N120*100</f>
        <v>0.8653014133256417</v>
      </c>
      <c r="U120" s="27">
        <f>('11-1-16 registered voters'!C123+'11-1-16 registered voters'!D123+'11-1-16 registered voters'!M123+'11-1-16 registered voters'!N123+'11-1-16 registered voters'!O123+'11-1-16 registered voters'!P123)/N120*100</f>
        <v>4.4014998557830971</v>
      </c>
      <c r="V120" s="27">
        <f>'2014_gov_election'!R117</f>
        <v>8823</v>
      </c>
      <c r="W120" s="27">
        <f>'2014_gov_election'!L117/V120*100</f>
        <v>18.599115946956818</v>
      </c>
      <c r="X120" s="27">
        <f>'2014_gov_election'!G117/V120*100</f>
        <v>78.408704522271336</v>
      </c>
      <c r="Y120" s="27">
        <f>'2014_gov_election'!Q117/V120*100</f>
        <v>2.9921795307718462</v>
      </c>
      <c r="Z120" s="27">
        <f>V120/'2014_gov_election'!B117*100</f>
        <v>53.169820417018201</v>
      </c>
      <c r="AA120" s="27">
        <f t="shared" si="1"/>
        <v>28</v>
      </c>
    </row>
    <row r="121" spans="1:27">
      <c r="A121" t="s">
        <v>113</v>
      </c>
      <c r="B121" s="18">
        <f>'2016_pres_election'!R118</f>
        <v>7298</v>
      </c>
      <c r="C121" s="27">
        <f>'2016_pres_election'!L118/'2016_pres_election'!R118*100</f>
        <v>12.373252946012606</v>
      </c>
      <c r="D121" s="27">
        <f>'2016_pres_election'!G118/'2016_pres_election'!R118*100</f>
        <v>86.352425322006027</v>
      </c>
      <c r="E121" s="27">
        <f>'2016_pres_election'!Q118/'2016_pres_election'!R118*100</f>
        <v>1.2743217319813647</v>
      </c>
      <c r="F121" s="77">
        <f>'2016 voter turnout'!AQ118</f>
        <v>7214</v>
      </c>
      <c r="G121" s="39">
        <f>'2016 voter turnout'!G118/'2016 voter turnout'!AQ118*100</f>
        <v>4.0754089270862215</v>
      </c>
      <c r="H121" s="39">
        <f>'2016 voter turnout'!D118/'2016 voter turnout'!AQ118*100</f>
        <v>2.3426670363182698</v>
      </c>
      <c r="I121" s="27">
        <f>'2016 voter turnout'!M118/'2016 voter turnout'!AQ118*100</f>
        <v>47.199889104518988</v>
      </c>
      <c r="J121" s="27">
        <f>'2016 voter turnout'!J118/'2016 voter turnout'!AQ118*100</f>
        <v>40.490712503465481</v>
      </c>
      <c r="K121" s="27">
        <f>('2016 voter turnout'!P118+'2016 voter turnout'!S118)/'2016 voter turnout'!AQ118*100</f>
        <v>0.20792902689215415</v>
      </c>
      <c r="L121" s="27">
        <f>('2016 voter turnout'!V118+'2016 voter turnout'!Y118)/'2016 voter turnout'!AQ118*100</f>
        <v>0.44358192403659552</v>
      </c>
      <c r="M121" s="27">
        <f>('2016 voter turnout'!AB118+'2016 voter turnout'!AE118+'2016 voter turnout'!AH118+'2016 voter turnout'!AK118+'2016 voter turnout'!AN118)/'2016 voter turnout'!AQ118*100</f>
        <v>5.2398114776822844</v>
      </c>
      <c r="N121" s="38" t="str">
        <f>'11-1-16 registered voters'!Q124</f>
        <v>9318</v>
      </c>
      <c r="O121" s="39">
        <f>'11-1-16 registered voters'!H124/$N121*100</f>
        <v>4.6898476067825712</v>
      </c>
      <c r="P121" s="39">
        <f>'11-1-16 registered voters'!G124/$N121*100</f>
        <v>3.316162266580811</v>
      </c>
      <c r="Q121" s="39">
        <f>'11-1-16 registered voters'!L124/$N121*100</f>
        <v>46.297488731487448</v>
      </c>
      <c r="R121" s="39">
        <f>'11-1-16 registered voters'!K124/$N121*100</f>
        <v>38.484653359089933</v>
      </c>
      <c r="S121" s="27">
        <f>('11-1-16 registered voters'!E124+'11-1-16 registered voters'!F124)/N121*100</f>
        <v>0.24683408456750378</v>
      </c>
      <c r="T121" s="27">
        <f>('11-1-16 registered voters'!I124+'11-1-16 registered voters'!J124)/N121*100</f>
        <v>0.57952350289761745</v>
      </c>
      <c r="U121" s="27">
        <f>('11-1-16 registered voters'!C124+'11-1-16 registered voters'!D124+'11-1-16 registered voters'!M124+'11-1-16 registered voters'!N124+'11-1-16 registered voters'!O124+'11-1-16 registered voters'!P124)/N121*100</f>
        <v>6.3854904485941191</v>
      </c>
      <c r="V121" s="27">
        <f>'2014_gov_election'!R118</f>
        <v>3896</v>
      </c>
      <c r="W121" s="27">
        <f>'2014_gov_election'!L118/V121*100</f>
        <v>17.299794661190965</v>
      </c>
      <c r="X121" s="27">
        <f>'2014_gov_election'!G118/V121*100</f>
        <v>80.441478439425055</v>
      </c>
      <c r="Y121" s="27">
        <f>'2014_gov_election'!Q118/V121*100</f>
        <v>2.2587268993839835</v>
      </c>
      <c r="Z121" s="27">
        <f>V121/'2014_gov_election'!B118*100</f>
        <v>41.820523829969943</v>
      </c>
      <c r="AA121" s="27">
        <f t="shared" si="1"/>
        <v>139</v>
      </c>
    </row>
    <row r="122" spans="1:27">
      <c r="A122" t="s">
        <v>114</v>
      </c>
      <c r="B122" s="18">
        <f>'2016_pres_election'!R119</f>
        <v>8681</v>
      </c>
      <c r="C122" s="27">
        <f>'2016_pres_election'!L119/'2016_pres_election'!R119*100</f>
        <v>14.284068655684829</v>
      </c>
      <c r="D122" s="27">
        <f>'2016_pres_election'!G119/'2016_pres_election'!R119*100</f>
        <v>83.838267480704985</v>
      </c>
      <c r="E122" s="27">
        <f>'2016_pres_election'!Q119/'2016_pres_election'!R119*100</f>
        <v>1.8776638636101832</v>
      </c>
      <c r="F122" s="77">
        <f>'2016 voter turnout'!AQ119</f>
        <v>8648</v>
      </c>
      <c r="G122" s="39">
        <f>'2016 voter turnout'!G119/'2016 voter turnout'!AQ119*100</f>
        <v>4.8681776133209986</v>
      </c>
      <c r="H122" s="39">
        <f>'2016 voter turnout'!D119/'2016 voter turnout'!AQ119*100</f>
        <v>3.318686401480111</v>
      </c>
      <c r="I122" s="27">
        <f>'2016 voter turnout'!M119/'2016 voter turnout'!AQ119*100</f>
        <v>44.946808510638299</v>
      </c>
      <c r="J122" s="27">
        <f>'2016 voter turnout'!J119/'2016 voter turnout'!AQ119*100</f>
        <v>40.575855689176684</v>
      </c>
      <c r="K122" s="27">
        <f>('2016 voter turnout'!P119+'2016 voter turnout'!S119)/'2016 voter turnout'!AQ119*100</f>
        <v>0.23126734505087881</v>
      </c>
      <c r="L122" s="27">
        <f>('2016 voter turnout'!V119+'2016 voter turnout'!Y119)/'2016 voter turnout'!AQ119*100</f>
        <v>0.35846438482886217</v>
      </c>
      <c r="M122" s="27">
        <f>('2016 voter turnout'!AB119+'2016 voter turnout'!AE119+'2016 voter turnout'!AH119+'2016 voter turnout'!AK119+'2016 voter turnout'!AN119)/'2016 voter turnout'!AQ119*100</f>
        <v>5.7007400555041627</v>
      </c>
      <c r="N122" s="38" t="str">
        <f>'11-1-16 registered voters'!Q125</f>
        <v>10637</v>
      </c>
      <c r="O122" s="39">
        <f>'11-1-16 registered voters'!H125/$N122*100</f>
        <v>5.0296136128607696</v>
      </c>
      <c r="P122" s="39">
        <f>'11-1-16 registered voters'!G125/$N122*100</f>
        <v>4.2869230046065621</v>
      </c>
      <c r="Q122" s="39">
        <f>'11-1-16 registered voters'!L125/$N122*100</f>
        <v>43.696530976779172</v>
      </c>
      <c r="R122" s="39">
        <f>'11-1-16 registered voters'!K125/$N122*100</f>
        <v>39.607032057911063</v>
      </c>
      <c r="S122" s="27">
        <f>('11-1-16 registered voters'!E125+'11-1-16 registered voters'!F125)/N122*100</f>
        <v>0.25383096737802013</v>
      </c>
      <c r="T122" s="27">
        <f>('11-1-16 registered voters'!I125+'11-1-16 registered voters'!J125)/N122*100</f>
        <v>0.43245275923662685</v>
      </c>
      <c r="U122" s="27">
        <f>('11-1-16 registered voters'!C125+'11-1-16 registered voters'!D125+'11-1-16 registered voters'!M125+'11-1-16 registered voters'!N125+'11-1-16 registered voters'!O125+'11-1-16 registered voters'!P125)/N122*100</f>
        <v>6.6936166212277897</v>
      </c>
      <c r="V122" s="27">
        <f>'2014_gov_election'!R119</f>
        <v>5598</v>
      </c>
      <c r="W122" s="27">
        <f>'2014_gov_election'!L119/V122*100</f>
        <v>19.167559842800998</v>
      </c>
      <c r="X122" s="27">
        <f>'2014_gov_election'!G119/V122*100</f>
        <v>77.652733118971057</v>
      </c>
      <c r="Y122" s="27">
        <f>'2014_gov_election'!Q119/V122*100</f>
        <v>3.1797070382279387</v>
      </c>
      <c r="Z122" s="27">
        <f>V122/'2014_gov_election'!B119*100</f>
        <v>55.114699222211286</v>
      </c>
      <c r="AA122" s="27">
        <f t="shared" si="1"/>
        <v>14</v>
      </c>
    </row>
    <row r="123" spans="1:27">
      <c r="A123" t="s">
        <v>115</v>
      </c>
      <c r="B123" s="18">
        <f>'2016_pres_election'!R120</f>
        <v>14170</v>
      </c>
      <c r="C123" s="27">
        <f>'2016_pres_election'!L120/'2016_pres_election'!R120*100</f>
        <v>20.232886379675371</v>
      </c>
      <c r="D123" s="27">
        <f>'2016_pres_election'!G120/'2016_pres_election'!R120*100</f>
        <v>77.72759350741002</v>
      </c>
      <c r="E123" s="27">
        <f>'2016_pres_election'!Q120/'2016_pres_election'!R120*100</f>
        <v>2.0395201129146083</v>
      </c>
      <c r="F123" s="77">
        <f>'2016 voter turnout'!AQ120</f>
        <v>14027</v>
      </c>
      <c r="G123" s="39">
        <f>'2016 voter turnout'!G120/'2016 voter turnout'!AQ120*100</f>
        <v>6.2878733870392818</v>
      </c>
      <c r="H123" s="39">
        <f>'2016 voter turnout'!D120/'2016 voter turnout'!AQ120*100</f>
        <v>3.3578099379767594</v>
      </c>
      <c r="I123" s="27">
        <f>'2016 voter turnout'!M120/'2016 voter turnout'!AQ120*100</f>
        <v>44.977543309331999</v>
      </c>
      <c r="J123" s="27">
        <f>'2016 voter turnout'!J120/'2016 voter turnout'!AQ120*100</f>
        <v>39.744777928281174</v>
      </c>
      <c r="K123" s="27">
        <f>('2016 voter turnout'!P120+'2016 voter turnout'!S120)/'2016 voter turnout'!AQ120*100</f>
        <v>0.19248592001140657</v>
      </c>
      <c r="L123" s="27">
        <f>('2016 voter turnout'!V120+'2016 voter turnout'!Y120)/'2016 voter turnout'!AQ120*100</f>
        <v>1.3973051971198402</v>
      </c>
      <c r="M123" s="27">
        <f>('2016 voter turnout'!AB120+'2016 voter turnout'!AE120+'2016 voter turnout'!AH120+'2016 voter turnout'!AK120+'2016 voter turnout'!AN120)/'2016 voter turnout'!AQ120*100</f>
        <v>4.0422043202395379</v>
      </c>
      <c r="N123" s="38" t="str">
        <f>'11-1-16 registered voters'!Q126</f>
        <v>18551</v>
      </c>
      <c r="O123" s="39">
        <f>'11-1-16 registered voters'!H126/$N123*100</f>
        <v>6.8891164896771064</v>
      </c>
      <c r="P123" s="39">
        <f>'11-1-16 registered voters'!G126/$N123*100</f>
        <v>4.3447792571829016</v>
      </c>
      <c r="Q123" s="39">
        <f>'11-1-16 registered voters'!L126/$N123*100</f>
        <v>43.215999137512803</v>
      </c>
      <c r="R123" s="39">
        <f>'11-1-16 registered voters'!K126/$N123*100</f>
        <v>38.337555926904209</v>
      </c>
      <c r="S123" s="27">
        <f>('11-1-16 registered voters'!E126+'11-1-16 registered voters'!F126)/N123*100</f>
        <v>0.23718397930030727</v>
      </c>
      <c r="T123" s="27">
        <f>('11-1-16 registered voters'!I126+'11-1-16 registered voters'!J126)/N123*100</f>
        <v>1.7627082098000106</v>
      </c>
      <c r="U123" s="27">
        <f>('11-1-16 registered voters'!C126+'11-1-16 registered voters'!D126+'11-1-16 registered voters'!M126+'11-1-16 registered voters'!N126+'11-1-16 registered voters'!O126+'11-1-16 registered voters'!P126)/N123*100</f>
        <v>5.2126569996226619</v>
      </c>
      <c r="V123" s="27">
        <f>'2014_gov_election'!R120</f>
        <v>7990</v>
      </c>
      <c r="W123" s="27">
        <f>'2014_gov_election'!L120/V123*100</f>
        <v>29.874843554443054</v>
      </c>
      <c r="X123" s="27">
        <f>'2014_gov_election'!G120/V123*100</f>
        <v>66.608260325406761</v>
      </c>
      <c r="Y123" s="27">
        <f>'2014_gov_election'!Q120/V123*100</f>
        <v>3.5168961201501876</v>
      </c>
      <c r="Z123" s="27">
        <f>V123/'2014_gov_election'!B120*100</f>
        <v>44.492705201024613</v>
      </c>
      <c r="AA123" s="27">
        <f t="shared" si="1"/>
        <v>117</v>
      </c>
    </row>
    <row r="124" spans="1:27">
      <c r="A124" t="s">
        <v>116</v>
      </c>
      <c r="B124" s="18">
        <f>'2016_pres_election'!R121</f>
        <v>3599</v>
      </c>
      <c r="C124" s="27">
        <f>'2016_pres_election'!L121/'2016_pres_election'!R121*100</f>
        <v>30.675187552097803</v>
      </c>
      <c r="D124" s="27">
        <f>'2016_pres_election'!G121/'2016_pres_election'!R121*100</f>
        <v>67.713253681578209</v>
      </c>
      <c r="E124" s="27">
        <f>'2016_pres_election'!Q121/'2016_pres_election'!R121*100</f>
        <v>1.611558766323979</v>
      </c>
      <c r="F124" s="77">
        <f>'2016 voter turnout'!AQ121</f>
        <v>3571</v>
      </c>
      <c r="G124" s="39">
        <f>'2016 voter turnout'!G121/'2016 voter turnout'!AQ121*100</f>
        <v>15.317838140576869</v>
      </c>
      <c r="H124" s="39">
        <f>'2016 voter turnout'!D121/'2016 voter turnout'!AQ121*100</f>
        <v>7.8409409129095495</v>
      </c>
      <c r="I124" s="27">
        <f>'2016 voter turnout'!M121/'2016 voter turnout'!AQ121*100</f>
        <v>38.896667600112011</v>
      </c>
      <c r="J124" s="27">
        <f>'2016 voter turnout'!J121/'2016 voter turnout'!AQ121*100</f>
        <v>35.312237468496221</v>
      </c>
      <c r="K124" s="27">
        <f>('2016 voter turnout'!P121+'2016 voter turnout'!S121)/'2016 voter turnout'!AQ121*100</f>
        <v>0.25203024362923548</v>
      </c>
      <c r="L124" s="27">
        <f>('2016 voter turnout'!V121+'2016 voter turnout'!Y121)/'2016 voter turnout'!AQ121*100</f>
        <v>0.44805376645197426</v>
      </c>
      <c r="M124" s="27">
        <f>('2016 voter turnout'!AB121+'2016 voter turnout'!AE121+'2016 voter turnout'!AH121+'2016 voter turnout'!AK121+'2016 voter turnout'!AN121)/'2016 voter turnout'!AQ121*100</f>
        <v>1.9322318678241388</v>
      </c>
      <c r="N124" s="38" t="str">
        <f>'11-1-16 registered voters'!Q127</f>
        <v>4751</v>
      </c>
      <c r="O124" s="39">
        <f>'11-1-16 registered voters'!H127/$N124*100</f>
        <v>16.649126499684279</v>
      </c>
      <c r="P124" s="39">
        <f>'11-1-16 registered voters'!G127/$N124*100</f>
        <v>10.797726794359082</v>
      </c>
      <c r="Q124" s="39">
        <f>'11-1-16 registered voters'!L127/$N124*100</f>
        <v>36.245001052410018</v>
      </c>
      <c r="R124" s="39">
        <f>'11-1-16 registered voters'!K127/$N124*100</f>
        <v>32.940433592927803</v>
      </c>
      <c r="S124" s="27">
        <f>('11-1-16 registered voters'!E127+'11-1-16 registered voters'!F127)/N124*100</f>
        <v>0.31572300568301409</v>
      </c>
      <c r="T124" s="27">
        <f>('11-1-16 registered voters'!I127+'11-1-16 registered voters'!J127)/N124*100</f>
        <v>0.39991580719848452</v>
      </c>
      <c r="U124" s="27">
        <f>('11-1-16 registered voters'!C127+'11-1-16 registered voters'!D127+'11-1-16 registered voters'!M127+'11-1-16 registered voters'!N127+'11-1-16 registered voters'!O127+'11-1-16 registered voters'!P127)/N124*100</f>
        <v>2.6520732477373183</v>
      </c>
      <c r="V124" s="27">
        <f>'2014_gov_election'!R121</f>
        <v>2350</v>
      </c>
      <c r="W124" s="27">
        <f>'2014_gov_election'!L121/V124*100</f>
        <v>34.553191489361701</v>
      </c>
      <c r="X124" s="27">
        <f>'2014_gov_election'!G121/V124*100</f>
        <v>63.489361702127653</v>
      </c>
      <c r="Y124" s="27">
        <f>'2014_gov_election'!Q121/V124*100</f>
        <v>1.9574468085106382</v>
      </c>
      <c r="Z124" s="27">
        <f>V124/'2014_gov_election'!B121*100</f>
        <v>47.513141932875051</v>
      </c>
      <c r="AA124" s="27">
        <f t="shared" si="1"/>
        <v>88</v>
      </c>
    </row>
    <row r="125" spans="1:27">
      <c r="A125" t="s">
        <v>117</v>
      </c>
      <c r="B125" s="18">
        <f>'2016_pres_election'!R122</f>
        <v>9472</v>
      </c>
      <c r="C125" s="27">
        <f>'2016_pres_election'!L122/'2016_pres_election'!R122*100</f>
        <v>29.117398648648653</v>
      </c>
      <c r="D125" s="27">
        <f>'2016_pres_election'!G122/'2016_pres_election'!R122*100</f>
        <v>69.087837837837839</v>
      </c>
      <c r="E125" s="27">
        <f>'2016_pres_election'!Q122/'2016_pres_election'!R122*100</f>
        <v>1.7947635135135136</v>
      </c>
      <c r="F125" s="77">
        <f>'2016 voter turnout'!AQ122</f>
        <v>9431</v>
      </c>
      <c r="G125" s="39">
        <f>'2016 voter turnout'!G122/'2016 voter turnout'!AQ122*100</f>
        <v>12.543738733962465</v>
      </c>
      <c r="H125" s="39">
        <f>'2016 voter turnout'!D122/'2016 voter turnout'!AQ122*100</f>
        <v>6.7967341745308021</v>
      </c>
      <c r="I125" s="27">
        <f>'2016 voter turnout'!M122/'2016 voter turnout'!AQ122*100</f>
        <v>40.176015268794401</v>
      </c>
      <c r="J125" s="27">
        <f>'2016 voter turnout'!J122/'2016 voter turnout'!AQ122*100</f>
        <v>35.743823560598024</v>
      </c>
      <c r="K125" s="27">
        <f>('2016 voter turnout'!P122+'2016 voter turnout'!S122)/'2016 voter turnout'!AQ122*100</f>
        <v>0.2756865655815926</v>
      </c>
      <c r="L125" s="27">
        <f>('2016 voter turnout'!V122+'2016 voter turnout'!Y122)/'2016 voter turnout'!AQ122*100</f>
        <v>0.69981974339942743</v>
      </c>
      <c r="M125" s="27">
        <f>('2016 voter turnout'!AB122+'2016 voter turnout'!AE122+'2016 voter turnout'!AH122+'2016 voter turnout'!AK122+'2016 voter turnout'!AN122)/'2016 voter turnout'!AQ122*100</f>
        <v>3.7641819531332841</v>
      </c>
      <c r="N125" s="38" t="str">
        <f>'11-1-16 registered voters'!Q128</f>
        <v>11929</v>
      </c>
      <c r="O125" s="39">
        <f>'11-1-16 registered voters'!H128/$N125*100</f>
        <v>13.010311006790175</v>
      </c>
      <c r="P125" s="39">
        <f>'11-1-16 registered voters'!G128/$N125*100</f>
        <v>8.6008885908290722</v>
      </c>
      <c r="Q125" s="39">
        <f>'11-1-16 registered voters'!L128/$N125*100</f>
        <v>38.511191214686896</v>
      </c>
      <c r="R125" s="39">
        <f>'11-1-16 registered voters'!K128/$N125*100</f>
        <v>34.185598122223155</v>
      </c>
      <c r="S125" s="27">
        <f>('11-1-16 registered voters'!E128+'11-1-16 registered voters'!F128)/N125*100</f>
        <v>0.37723195573811719</v>
      </c>
      <c r="T125" s="27">
        <f>('11-1-16 registered voters'!I128+'11-1-16 registered voters'!J128)/N125*100</f>
        <v>0.83829323497359376</v>
      </c>
      <c r="U125" s="27">
        <f>('11-1-16 registered voters'!C128+'11-1-16 registered voters'!D128+'11-1-16 registered voters'!M128+'11-1-16 registered voters'!N128+'11-1-16 registered voters'!O128+'11-1-16 registered voters'!P128)/N125*100</f>
        <v>4.4764858747589908</v>
      </c>
      <c r="V125" s="27">
        <f>'2014_gov_election'!R122</f>
        <v>6268</v>
      </c>
      <c r="W125" s="27">
        <f>'2014_gov_election'!L122/V125*100</f>
        <v>28.860880663688576</v>
      </c>
      <c r="X125" s="27">
        <f>'2014_gov_election'!G122/V125*100</f>
        <v>69.543714103382257</v>
      </c>
      <c r="Y125" s="27">
        <f>'2014_gov_election'!Q122/V125*100</f>
        <v>1.5954052329291639</v>
      </c>
      <c r="Z125" s="27">
        <f>V125/'2014_gov_election'!B122*100</f>
        <v>54.580285614768378</v>
      </c>
      <c r="AA125" s="27">
        <f t="shared" si="1"/>
        <v>18</v>
      </c>
    </row>
    <row r="126" spans="1:27">
      <c r="A126" t="s">
        <v>118</v>
      </c>
      <c r="B126" s="18">
        <f>'2016_pres_election'!R123</f>
        <v>1044</v>
      </c>
      <c r="C126" s="27">
        <f>'2016_pres_election'!L123/'2016_pres_election'!R123*100</f>
        <v>44.157088122605366</v>
      </c>
      <c r="D126" s="27">
        <f>'2016_pres_election'!G123/'2016_pres_election'!R123*100</f>
        <v>55.076628352490417</v>
      </c>
      <c r="E126" s="27">
        <f>'2016_pres_election'!Q123/'2016_pres_election'!R123*100</f>
        <v>0.76628352490421447</v>
      </c>
      <c r="F126" s="77">
        <f>'2016 voter turnout'!AQ123</f>
        <v>1039</v>
      </c>
      <c r="G126" s="39">
        <f>'2016 voter turnout'!G123/'2016 voter turnout'!AQ123*100</f>
        <v>26.564003849855634</v>
      </c>
      <c r="H126" s="39">
        <f>'2016 voter turnout'!D123/'2016 voter turnout'!AQ123*100</f>
        <v>15.495668912415784</v>
      </c>
      <c r="I126" s="27">
        <f>'2016 voter turnout'!M123/'2016 voter turnout'!AQ123*100</f>
        <v>28.007699711260827</v>
      </c>
      <c r="J126" s="27">
        <f>'2016 voter turnout'!J123/'2016 voter turnout'!AQ123*100</f>
        <v>27.141482194417708</v>
      </c>
      <c r="K126" s="27">
        <f>('2016 voter turnout'!P123+'2016 voter turnout'!S123)/'2016 voter turnout'!AQ123*100</f>
        <v>0.19249278152069299</v>
      </c>
      <c r="L126" s="27">
        <f>('2016 voter turnout'!V123+'2016 voter turnout'!Y123)/'2016 voter turnout'!AQ123*100</f>
        <v>0.28873917228103946</v>
      </c>
      <c r="M126" s="27">
        <f>('2016 voter turnout'!AB123+'2016 voter turnout'!AE123+'2016 voter turnout'!AH123+'2016 voter turnout'!AK123+'2016 voter turnout'!AN123)/'2016 voter turnout'!AQ123*100</f>
        <v>2.3099133782483157</v>
      </c>
      <c r="N126" s="38" t="str">
        <f>'11-1-16 registered voters'!Q129</f>
        <v>1431</v>
      </c>
      <c r="O126" s="39">
        <f>'11-1-16 registered voters'!H129/$N126*100</f>
        <v>26.694619147449338</v>
      </c>
      <c r="P126" s="39">
        <f>'11-1-16 registered voters'!G129/$N126*100</f>
        <v>17.330538085255064</v>
      </c>
      <c r="Q126" s="39">
        <f>'11-1-16 registered voters'!L129/$N126*100</f>
        <v>27.53319357092942</v>
      </c>
      <c r="R126" s="39">
        <f>'11-1-16 registered voters'!K129/$N126*100</f>
        <v>24.737945492662476</v>
      </c>
      <c r="S126" s="27">
        <f>('11-1-16 registered voters'!E129+'11-1-16 registered voters'!F129)/N126*100</f>
        <v>0.27952480782669459</v>
      </c>
      <c r="T126" s="27">
        <f>('11-1-16 registered voters'!I129+'11-1-16 registered voters'!J129)/N126*100</f>
        <v>0.41928721174004197</v>
      </c>
      <c r="U126" s="27">
        <f>('11-1-16 registered voters'!C129+'11-1-16 registered voters'!D129+'11-1-16 registered voters'!M129+'11-1-16 registered voters'!N129+'11-1-16 registered voters'!O129+'11-1-16 registered voters'!P129)/N126*100</f>
        <v>3.0048916841369668</v>
      </c>
      <c r="V126" s="27">
        <f>'2014_gov_election'!R123</f>
        <v>593</v>
      </c>
      <c r="W126" s="27">
        <f>'2014_gov_election'!L123/V126*100</f>
        <v>52.107925801011802</v>
      </c>
      <c r="X126" s="27">
        <f>'2014_gov_election'!G123/V126*100</f>
        <v>45.362563237774026</v>
      </c>
      <c r="Y126" s="27">
        <f>'2014_gov_election'!Q123/V126*100</f>
        <v>2.5295109612141653</v>
      </c>
      <c r="Z126" s="27">
        <f>V126/'2014_gov_election'!B123*100</f>
        <v>42.971014492753625</v>
      </c>
      <c r="AA126" s="27">
        <f t="shared" si="1"/>
        <v>133</v>
      </c>
    </row>
    <row r="127" spans="1:27">
      <c r="A127" t="s">
        <v>119</v>
      </c>
      <c r="B127" s="18">
        <f>'2016_pres_election'!R124</f>
        <v>7950</v>
      </c>
      <c r="C127" s="27">
        <f>'2016_pres_election'!L124/'2016_pres_election'!R124*100</f>
        <v>18.163522012578618</v>
      </c>
      <c r="D127" s="27">
        <f>'2016_pres_election'!G124/'2016_pres_election'!R124*100</f>
        <v>79.081761006289312</v>
      </c>
      <c r="E127" s="27">
        <f>'2016_pres_election'!Q124/'2016_pres_election'!R124*100</f>
        <v>2.7547169811320753</v>
      </c>
      <c r="F127" s="77">
        <f>'2016 voter turnout'!AQ124</f>
        <v>8028</v>
      </c>
      <c r="G127" s="39">
        <f>'2016 voter turnout'!G124/'2016 voter turnout'!AQ124*100</f>
        <v>0.14947683109118087</v>
      </c>
      <c r="H127" s="39">
        <f>'2016 voter turnout'!D124/'2016 voter turnout'!AQ124*100</f>
        <v>0.17438963627304435</v>
      </c>
      <c r="I127" s="27">
        <f>'2016 voter turnout'!M124/'2016 voter turnout'!AQ124*100</f>
        <v>50.460886895864476</v>
      </c>
      <c r="J127" s="27">
        <f>'2016 voter turnout'!J124/'2016 voter turnout'!AQ124*100</f>
        <v>44.045839561534628</v>
      </c>
      <c r="K127" s="27">
        <f>('2016 voter turnout'!P124+'2016 voter turnout'!S124)/'2016 voter turnout'!AQ124*100</f>
        <v>0.22421524663677131</v>
      </c>
      <c r="L127" s="27">
        <f>('2016 voter turnout'!V124+'2016 voter turnout'!Y124)/'2016 voter turnout'!AQ124*100</f>
        <v>0.71001494768310913</v>
      </c>
      <c r="M127" s="27">
        <f>('2016 voter turnout'!AB124+'2016 voter turnout'!AE124+'2016 voter turnout'!AH124+'2016 voter turnout'!AK124+'2016 voter turnout'!AN124)/'2016 voter turnout'!AQ124*100</f>
        <v>4.2351768809167911</v>
      </c>
      <c r="N127" s="38" t="str">
        <f>'11-1-16 registered voters'!Q130</f>
        <v>9890</v>
      </c>
      <c r="O127" s="39">
        <f>'11-1-16 registered voters'!H130/$N127*100</f>
        <v>0.20222446916076847</v>
      </c>
      <c r="P127" s="39">
        <f>'11-1-16 registered voters'!G130/$N127*100</f>
        <v>0.2224469160768453</v>
      </c>
      <c r="Q127" s="39">
        <f>'11-1-16 registered voters'!L130/$N127*100</f>
        <v>49.585439838220424</v>
      </c>
      <c r="R127" s="39">
        <f>'11-1-16 registered voters'!K130/$N127*100</f>
        <v>44.024266936299291</v>
      </c>
      <c r="S127" s="27">
        <f>('11-1-16 registered voters'!E130+'11-1-16 registered voters'!F130)/N127*100</f>
        <v>0.28311425682507585</v>
      </c>
      <c r="T127" s="27">
        <f>('11-1-16 registered voters'!I130+'11-1-16 registered voters'!J130)/N127*100</f>
        <v>1.0414560161779576</v>
      </c>
      <c r="U127" s="27">
        <f>('11-1-16 registered voters'!C130+'11-1-16 registered voters'!D130+'11-1-16 registered voters'!M130+'11-1-16 registered voters'!N130+'11-1-16 registered voters'!O130+'11-1-16 registered voters'!P130)/N127*100</f>
        <v>4.6410515672396357</v>
      </c>
      <c r="V127" s="27">
        <f>'2014_gov_election'!R124</f>
        <v>5453</v>
      </c>
      <c r="W127" s="27">
        <f>'2014_gov_election'!L124/V127*100</f>
        <v>23.454978910691363</v>
      </c>
      <c r="X127" s="27">
        <f>'2014_gov_election'!G124/V127*100</f>
        <v>73.482486704566298</v>
      </c>
      <c r="Y127" s="27">
        <f>'2014_gov_election'!Q124/V127*100</f>
        <v>3.0625343847423436</v>
      </c>
      <c r="Z127" s="27">
        <f>V127/'2014_gov_election'!B124*100</f>
        <v>57.691493863732546</v>
      </c>
      <c r="AA127" s="27">
        <f t="shared" si="1"/>
        <v>5</v>
      </c>
    </row>
    <row r="128" spans="1:27">
      <c r="A128" t="s">
        <v>120</v>
      </c>
      <c r="B128" s="18">
        <f>'2016_pres_election'!R125</f>
        <v>2897</v>
      </c>
      <c r="C128" s="27">
        <f>'2016_pres_election'!L125/'2016_pres_election'!R125*100</f>
        <v>55.160510873317229</v>
      </c>
      <c r="D128" s="27">
        <f>'2016_pres_election'!G125/'2016_pres_election'!R125*100</f>
        <v>43.872972040041425</v>
      </c>
      <c r="E128" s="27">
        <f>'2016_pres_election'!Q125/'2016_pres_election'!R125*100</f>
        <v>0.96651708664135316</v>
      </c>
      <c r="F128" s="77">
        <f>'2016 voter turnout'!AQ125</f>
        <v>2832</v>
      </c>
      <c r="G128" s="39">
        <f>'2016 voter turnout'!G125/'2016 voter turnout'!AQ125*100</f>
        <v>34.322033898305079</v>
      </c>
      <c r="H128" s="39">
        <f>'2016 voter turnout'!D125/'2016 voter turnout'!AQ125*100</f>
        <v>17.86723163841808</v>
      </c>
      <c r="I128" s="27">
        <f>'2016 voter turnout'!M125/'2016 voter turnout'!AQ125*100</f>
        <v>23.693502824858754</v>
      </c>
      <c r="J128" s="27">
        <f>'2016 voter turnout'!J125/'2016 voter turnout'!AQ125*100</f>
        <v>22.245762711864405</v>
      </c>
      <c r="K128" s="27">
        <f>('2016 voter turnout'!P125+'2016 voter turnout'!S125)/'2016 voter turnout'!AQ125*100</f>
        <v>0.1059322033898305</v>
      </c>
      <c r="L128" s="27">
        <f>('2016 voter turnout'!V125+'2016 voter turnout'!Y125)/'2016 voter turnout'!AQ125*100</f>
        <v>0.1059322033898305</v>
      </c>
      <c r="M128" s="27">
        <f>('2016 voter turnout'!AB125+'2016 voter turnout'!AE125+'2016 voter turnout'!AH125+'2016 voter turnout'!AK125+'2016 voter turnout'!AN125)/'2016 voter turnout'!AQ125*100</f>
        <v>1.6596045197740112</v>
      </c>
      <c r="N128" s="38" t="str">
        <f>'11-1-16 registered voters'!Q131</f>
        <v>3917</v>
      </c>
      <c r="O128" s="39">
        <f>'11-1-16 registered voters'!H131/$N128*100</f>
        <v>34.082205769721725</v>
      </c>
      <c r="P128" s="39">
        <f>'11-1-16 registered voters'!G131/$N128*100</f>
        <v>21.598161858565231</v>
      </c>
      <c r="Q128" s="39">
        <f>'11-1-16 registered voters'!L131/$N128*100</f>
        <v>21.623691600714835</v>
      </c>
      <c r="R128" s="39">
        <f>'11-1-16 registered voters'!K131/$N128*100</f>
        <v>20.168496298187389</v>
      </c>
      <c r="S128" s="27">
        <f>('11-1-16 registered voters'!E131+'11-1-16 registered voters'!F131)/N128*100</f>
        <v>0.17870819504723004</v>
      </c>
      <c r="T128" s="27">
        <f>('11-1-16 registered voters'!I131+'11-1-16 registered voters'!J131)/N128*100</f>
        <v>0.17870819504723004</v>
      </c>
      <c r="U128" s="27">
        <f>('11-1-16 registered voters'!C131+'11-1-16 registered voters'!D131+'11-1-16 registered voters'!M131+'11-1-16 registered voters'!N131+'11-1-16 registered voters'!O131+'11-1-16 registered voters'!P131)/N128*100</f>
        <v>2.1700280827163647</v>
      </c>
      <c r="V128" s="27">
        <f>'2014_gov_election'!R125</f>
        <v>2118</v>
      </c>
      <c r="W128" s="27">
        <f>'2014_gov_election'!L125/V128*100</f>
        <v>52.407932011331447</v>
      </c>
      <c r="X128" s="27">
        <f>'2014_gov_election'!G125/V128*100</f>
        <v>46.883852691218131</v>
      </c>
      <c r="Y128" s="27">
        <f>'2014_gov_election'!Q125/V128*100</f>
        <v>0.708215297450425</v>
      </c>
      <c r="Z128" s="27">
        <f>V128/'2014_gov_election'!B125*100</f>
        <v>54.279856483854438</v>
      </c>
      <c r="AA128" s="27">
        <f t="shared" si="1"/>
        <v>20</v>
      </c>
    </row>
    <row r="129" spans="1:27">
      <c r="A129" t="s">
        <v>121</v>
      </c>
      <c r="B129" s="18">
        <f>'2016_pres_election'!R126</f>
        <v>75086</v>
      </c>
      <c r="C129" s="27">
        <f>'2016_pres_election'!L126/'2016_pres_election'!R126*100</f>
        <v>65.010787630184055</v>
      </c>
      <c r="D129" s="27">
        <f>'2016_pres_election'!G126/'2016_pres_election'!R126*100</f>
        <v>32.577311349652398</v>
      </c>
      <c r="E129" s="27">
        <f>'2016_pres_election'!Q126/'2016_pres_election'!R126*100</f>
        <v>2.4119010201635458</v>
      </c>
      <c r="F129" s="77">
        <f>'2016 voter turnout'!AQ126</f>
        <v>74351</v>
      </c>
      <c r="G129" s="39">
        <f>'2016 voter turnout'!G126/'2016 voter turnout'!AQ126*100</f>
        <v>33.84756089359928</v>
      </c>
      <c r="H129" s="39">
        <f>'2016 voter turnout'!D126/'2016 voter turnout'!AQ126*100</f>
        <v>19.042111067773128</v>
      </c>
      <c r="I129" s="27">
        <f>'2016 voter turnout'!M126/'2016 voter turnout'!AQ126*100</f>
        <v>20.139608075210823</v>
      </c>
      <c r="J129" s="27">
        <f>'2016 voter turnout'!J126/'2016 voter turnout'!AQ126*100</f>
        <v>16.777178518110045</v>
      </c>
      <c r="K129" s="27">
        <f>('2016 voter turnout'!P126+'2016 voter turnout'!S126)/'2016 voter turnout'!AQ126*100</f>
        <v>0.72897472797944884</v>
      </c>
      <c r="L129" s="27">
        <f>('2016 voter turnout'!V126+'2016 voter turnout'!Y126)/'2016 voter turnout'!AQ126*100</f>
        <v>1.002004008016032</v>
      </c>
      <c r="M129" s="27">
        <f>('2016 voter turnout'!AB126+'2016 voter turnout'!AE126+'2016 voter turnout'!AH126+'2016 voter turnout'!AK126+'2016 voter turnout'!AN126)/'2016 voter turnout'!AQ126*100</f>
        <v>8.462562709311241</v>
      </c>
      <c r="N129" s="38" t="str">
        <f>'11-1-16 registered voters'!Q132</f>
        <v>105030</v>
      </c>
      <c r="O129" s="39">
        <f>'11-1-16 registered voters'!H132/$N129*100</f>
        <v>32.024183566600016</v>
      </c>
      <c r="P129" s="39">
        <f>'11-1-16 registered voters'!G132/$N129*100</f>
        <v>21.000666476244884</v>
      </c>
      <c r="Q129" s="39">
        <f>'11-1-16 registered voters'!L132/$N129*100</f>
        <v>18.60230410358945</v>
      </c>
      <c r="R129" s="39">
        <f>'11-1-16 registered voters'!K132/$N129*100</f>
        <v>15.61077787298867</v>
      </c>
      <c r="S129" s="27">
        <f>('11-1-16 registered voters'!E132+'11-1-16 registered voters'!F132)/N129*100</f>
        <v>0.81500523659906698</v>
      </c>
      <c r="T129" s="27">
        <f>('11-1-16 registered voters'!I132+'11-1-16 registered voters'!J132)/N129*100</f>
        <v>1.1472912501190136</v>
      </c>
      <c r="U129" s="27">
        <f>('11-1-16 registered voters'!C132+'11-1-16 registered voters'!D132+'11-1-16 registered voters'!M132+'11-1-16 registered voters'!N132+'11-1-16 registered voters'!O132+'11-1-16 registered voters'!P132)/N129*100</f>
        <v>10.799771493858898</v>
      </c>
      <c r="V129" s="27">
        <f>'2014_gov_election'!R126</f>
        <v>47742</v>
      </c>
      <c r="W129" s="27">
        <f>'2014_gov_election'!L126/V129*100</f>
        <v>62.255456411545381</v>
      </c>
      <c r="X129" s="27">
        <f>'2014_gov_election'!G126/V129*100</f>
        <v>36.094005278371242</v>
      </c>
      <c r="Y129" s="27">
        <f>'2014_gov_election'!Q126/V129*100</f>
        <v>1.6505383100833648</v>
      </c>
      <c r="Z129" s="27">
        <f>V129/'2014_gov_election'!B126*100</f>
        <v>47.045723295230587</v>
      </c>
      <c r="AA129" s="27">
        <f t="shared" si="1"/>
        <v>91</v>
      </c>
    </row>
    <row r="130" spans="1:27">
      <c r="A130" t="s">
        <v>122</v>
      </c>
      <c r="B130" s="18">
        <f>'2016_pres_election'!R127</f>
        <v>37656</v>
      </c>
      <c r="C130" s="27">
        <f>'2016_pres_election'!L127/'2016_pres_election'!R127*100</f>
        <v>61.756426598682815</v>
      </c>
      <c r="D130" s="27">
        <f>'2016_pres_election'!G127/'2016_pres_election'!R127*100</f>
        <v>35.792436796260887</v>
      </c>
      <c r="E130" s="27">
        <f>'2016_pres_election'!Q127/'2016_pres_election'!R127*100</f>
        <v>2.4511366050562993</v>
      </c>
      <c r="F130" s="77">
        <f>'2016 voter turnout'!AQ127</f>
        <v>37768</v>
      </c>
      <c r="G130" s="39">
        <f>'2016 voter turnout'!G127/'2016 voter turnout'!AQ127*100</f>
        <v>30.742957000635457</v>
      </c>
      <c r="H130" s="39">
        <f>'2016 voter turnout'!D127/'2016 voter turnout'!AQ127*100</f>
        <v>18.433594577420038</v>
      </c>
      <c r="I130" s="27">
        <f>'2016 voter turnout'!M127/'2016 voter turnout'!AQ127*100</f>
        <v>20.665642872272823</v>
      </c>
      <c r="J130" s="27">
        <f>'2016 voter turnout'!J127/'2016 voter turnout'!AQ127*100</f>
        <v>17.919932217750475</v>
      </c>
      <c r="K130" s="27">
        <f>('2016 voter turnout'!P127+'2016 voter turnout'!S127)/'2016 voter turnout'!AQ127*100</f>
        <v>0.88169879262868045</v>
      </c>
      <c r="L130" s="27">
        <f>('2016 voter turnout'!V127+'2016 voter turnout'!Y127)/'2016 voter turnout'!AQ127*100</f>
        <v>1.6627833086210546</v>
      </c>
      <c r="M130" s="27">
        <f>('2016 voter turnout'!AB127+'2016 voter turnout'!AE127+'2016 voter turnout'!AH127+'2016 voter turnout'!AK127+'2016 voter turnout'!AN127)/'2016 voter turnout'!AQ127*100</f>
        <v>9.6933912306714678</v>
      </c>
      <c r="N130" s="38" t="str">
        <f>'11-1-16 registered voters'!Q133</f>
        <v>50008</v>
      </c>
      <c r="O130" s="39">
        <f>'11-1-16 registered voters'!H133/$N130*100</f>
        <v>29.259318509038557</v>
      </c>
      <c r="P130" s="39">
        <f>'11-1-16 registered voters'!G133/$N130*100</f>
        <v>20.166773316269396</v>
      </c>
      <c r="Q130" s="39">
        <f>'11-1-16 registered voters'!L133/$N130*100</f>
        <v>19.396896496560551</v>
      </c>
      <c r="R130" s="39">
        <f>'11-1-16 registered voters'!K133/$N130*100</f>
        <v>17.085266357382821</v>
      </c>
      <c r="S130" s="27">
        <f>('11-1-16 registered voters'!E133+'11-1-16 registered voters'!F133)/N130*100</f>
        <v>1.0078387458006719</v>
      </c>
      <c r="T130" s="27">
        <f>('11-1-16 registered voters'!I133+'11-1-16 registered voters'!J133)/N130*100</f>
        <v>1.9416893297072468</v>
      </c>
      <c r="U130" s="27">
        <f>('11-1-16 registered voters'!C133+'11-1-16 registered voters'!D133+'11-1-16 registered voters'!M133+'11-1-16 registered voters'!N133+'11-1-16 registered voters'!O133+'11-1-16 registered voters'!P133)/N130*100</f>
        <v>11.142217245240762</v>
      </c>
      <c r="V130" s="27">
        <f>'2014_gov_election'!R127</f>
        <v>26571</v>
      </c>
      <c r="W130" s="27">
        <f>'2014_gov_election'!L127/V130*100</f>
        <v>58.048248090022959</v>
      </c>
      <c r="X130" s="27">
        <f>'2014_gov_election'!G127/V130*100</f>
        <v>40.209250686839034</v>
      </c>
      <c r="Y130" s="27">
        <f>'2014_gov_election'!Q127/V130*100</f>
        <v>1.7425012231380075</v>
      </c>
      <c r="Z130" s="27">
        <f>V130/'2014_gov_election'!B127*100</f>
        <v>54.290793183768535</v>
      </c>
      <c r="AA130" s="27">
        <f t="shared" si="1"/>
        <v>19</v>
      </c>
    </row>
    <row r="131" spans="1:27">
      <c r="A131" t="s">
        <v>123</v>
      </c>
      <c r="B131" s="18">
        <f>'2016_pres_election'!R128</f>
        <v>1909</v>
      </c>
      <c r="C131" s="27">
        <f>'2016_pres_election'!L128/'2016_pres_election'!R128*100</f>
        <v>21.00576217915139</v>
      </c>
      <c r="D131" s="27">
        <f>'2016_pres_election'!G128/'2016_pres_election'!R128*100</f>
        <v>77.108433734939766</v>
      </c>
      <c r="E131" s="27">
        <f>'2016_pres_election'!Q128/'2016_pres_election'!R128*100</f>
        <v>1.885804085908853</v>
      </c>
      <c r="F131" s="77">
        <f>'2016 voter turnout'!AQ128</f>
        <v>1896</v>
      </c>
      <c r="G131" s="39">
        <f>'2016 voter turnout'!G128/'2016 voter turnout'!AQ128*100</f>
        <v>11.972573839662447</v>
      </c>
      <c r="H131" s="39">
        <f>'2016 voter turnout'!D128/'2016 voter turnout'!AQ128*100</f>
        <v>5.9071729957805905</v>
      </c>
      <c r="I131" s="27">
        <f>'2016 voter turnout'!M128/'2016 voter turnout'!AQ128*100</f>
        <v>41.61392405063291</v>
      </c>
      <c r="J131" s="27">
        <f>'2016 voter turnout'!J128/'2016 voter turnout'!AQ128*100</f>
        <v>38.080168776371309</v>
      </c>
      <c r="K131" s="27">
        <f>('2016 voter turnout'!P128+'2016 voter turnout'!S128)/'2016 voter turnout'!AQ128*100</f>
        <v>0.31645569620253167</v>
      </c>
      <c r="L131" s="27">
        <f>('2016 voter turnout'!V128+'2016 voter turnout'!Y128)/'2016 voter turnout'!AQ128*100</f>
        <v>0.63291139240506333</v>
      </c>
      <c r="M131" s="27">
        <f>('2016 voter turnout'!AB128+'2016 voter turnout'!AE128+'2016 voter turnout'!AH128+'2016 voter turnout'!AK128+'2016 voter turnout'!AN128)/'2016 voter turnout'!AQ128*100</f>
        <v>1.4767932489451476</v>
      </c>
      <c r="N131" s="38" t="str">
        <f>'11-1-16 registered voters'!Q134</f>
        <v>2366</v>
      </c>
      <c r="O131" s="39">
        <f>'11-1-16 registered voters'!H134/$N131*100</f>
        <v>12.679628064243447</v>
      </c>
      <c r="P131" s="39">
        <f>'11-1-16 registered voters'!G134/$N131*100</f>
        <v>7.5655114116652573</v>
      </c>
      <c r="Q131" s="39">
        <f>'11-1-16 registered voters'!L134/$N131*100</f>
        <v>40.617075232459847</v>
      </c>
      <c r="R131" s="39">
        <f>'11-1-16 registered voters'!K134/$N131*100</f>
        <v>36.094674556213022</v>
      </c>
      <c r="S131" s="27">
        <f>('11-1-16 registered voters'!E134+'11-1-16 registered voters'!F134)/N131*100</f>
        <v>0.38038884192730349</v>
      </c>
      <c r="T131" s="27">
        <f>('11-1-16 registered voters'!I134+'11-1-16 registered voters'!J134)/N131*100</f>
        <v>0.80304311073541834</v>
      </c>
      <c r="U131" s="27">
        <f>('11-1-16 registered voters'!C134+'11-1-16 registered voters'!D134+'11-1-16 registered voters'!M134+'11-1-16 registered voters'!N134+'11-1-16 registered voters'!O134+'11-1-16 registered voters'!P134)/N131*100</f>
        <v>1.8596787827557058</v>
      </c>
      <c r="V131" s="27">
        <f>'2014_gov_election'!R128</f>
        <v>1260</v>
      </c>
      <c r="W131" s="27">
        <f>'2014_gov_election'!L128/V131*100</f>
        <v>27.222222222222221</v>
      </c>
      <c r="X131" s="27">
        <f>'2014_gov_election'!G128/V131*100</f>
        <v>70.952380952380949</v>
      </c>
      <c r="Y131" s="27">
        <f>'2014_gov_election'!Q128/V131*100</f>
        <v>1.8253968253968256</v>
      </c>
      <c r="Z131" s="27">
        <f>V131/'2014_gov_election'!B128*100</f>
        <v>56.375838926174495</v>
      </c>
      <c r="AA131" s="27">
        <f t="shared" si="1"/>
        <v>8</v>
      </c>
    </row>
    <row r="132" spans="1:27">
      <c r="A132" t="s">
        <v>124</v>
      </c>
      <c r="B132" s="18">
        <f>'2016_pres_election'!R129</f>
        <v>5699</v>
      </c>
      <c r="C132" s="27">
        <f>'2016_pres_election'!L129/'2016_pres_election'!R129*100</f>
        <v>40.357957536409891</v>
      </c>
      <c r="D132" s="27">
        <f>'2016_pres_election'!G129/'2016_pres_election'!R129*100</f>
        <v>57.992630286015093</v>
      </c>
      <c r="E132" s="27">
        <f>'2016_pres_election'!Q129/'2016_pres_election'!R129*100</f>
        <v>1.6494121775750132</v>
      </c>
      <c r="F132" s="77">
        <f>'2016 voter turnout'!AQ129</f>
        <v>5644</v>
      </c>
      <c r="G132" s="39">
        <f>'2016 voter turnout'!G129/'2016 voter turnout'!AQ129*100</f>
        <v>22.34231041814316</v>
      </c>
      <c r="H132" s="39">
        <f>'2016 voter turnout'!D129/'2016 voter turnout'!AQ129*100</f>
        <v>12.048192771084338</v>
      </c>
      <c r="I132" s="27">
        <f>'2016 voter turnout'!M129/'2016 voter turnout'!AQ129*100</f>
        <v>34.036144578313255</v>
      </c>
      <c r="J132" s="27">
        <f>'2016 voter turnout'!J129/'2016 voter turnout'!AQ129*100</f>
        <v>28.791637136782423</v>
      </c>
      <c r="K132" s="27">
        <f>('2016 voter turnout'!P129+'2016 voter turnout'!S129)/'2016 voter turnout'!AQ129*100</f>
        <v>0.24805102763997164</v>
      </c>
      <c r="L132" s="27">
        <f>('2016 voter turnout'!V129+'2016 voter turnout'!Y129)/'2016 voter turnout'!AQ129*100</f>
        <v>0.19489723600283487</v>
      </c>
      <c r="M132" s="27">
        <f>('2016 voter turnout'!AB129+'2016 voter turnout'!AE129+'2016 voter turnout'!AH129+'2016 voter turnout'!AK129+'2016 voter turnout'!AN129)/'2016 voter turnout'!AQ129*100</f>
        <v>2.3387668320340187</v>
      </c>
      <c r="N132" s="38" t="str">
        <f>'11-1-16 registered voters'!Q135</f>
        <v>7533</v>
      </c>
      <c r="O132" s="39">
        <f>'11-1-16 registered voters'!H135/$N132*100</f>
        <v>23.244391344749769</v>
      </c>
      <c r="P132" s="39">
        <f>'11-1-16 registered voters'!G135/$N132*100</f>
        <v>15.611310234966149</v>
      </c>
      <c r="Q132" s="39">
        <f>'11-1-16 registered voters'!L135/$N132*100</f>
        <v>30.412850126111774</v>
      </c>
      <c r="R132" s="39">
        <f>'11-1-16 registered voters'!K135/$N132*100</f>
        <v>26.762246117084825</v>
      </c>
      <c r="S132" s="27">
        <f>('11-1-16 registered voters'!E135+'11-1-16 registered voters'!F135)/N132*100</f>
        <v>0.29204832072215586</v>
      </c>
      <c r="T132" s="27">
        <f>('11-1-16 registered voters'!I135+'11-1-16 registered voters'!J135)/N132*100</f>
        <v>0.22567370237621134</v>
      </c>
      <c r="U132" s="27">
        <f>('11-1-16 registered voters'!C135+'11-1-16 registered voters'!D135+'11-1-16 registered voters'!M135+'11-1-16 registered voters'!N135+'11-1-16 registered voters'!O135+'11-1-16 registered voters'!P135)/N132*100</f>
        <v>3.4514801539891145</v>
      </c>
      <c r="V132" s="27">
        <f>'2014_gov_election'!R129</f>
        <v>3754</v>
      </c>
      <c r="W132" s="27">
        <f>'2014_gov_election'!L129/V132*100</f>
        <v>44.033031433137985</v>
      </c>
      <c r="X132" s="27">
        <f>'2014_gov_election'!G129/V132*100</f>
        <v>54.18220564730953</v>
      </c>
      <c r="Y132" s="27">
        <f>'2014_gov_election'!Q129/V132*100</f>
        <v>1.7847629195524775</v>
      </c>
      <c r="Z132" s="27">
        <f>V132/'2014_gov_election'!B129*100</f>
        <v>48.740586860555702</v>
      </c>
      <c r="AA132" s="27">
        <f t="shared" si="1"/>
        <v>74</v>
      </c>
    </row>
    <row r="133" spans="1:27">
      <c r="A133" t="s">
        <v>125</v>
      </c>
      <c r="B133" s="18">
        <f>'2016_pres_election'!R130</f>
        <v>3582</v>
      </c>
      <c r="C133" s="27">
        <f>'2016_pres_election'!L130/'2016_pres_election'!R130*100</f>
        <v>33.193746510329426</v>
      </c>
      <c r="D133" s="27">
        <f>'2016_pres_election'!G130/'2016_pres_election'!R130*100</f>
        <v>65.466219988833046</v>
      </c>
      <c r="E133" s="27">
        <f>'2016_pres_election'!Q130/'2016_pres_election'!R130*100</f>
        <v>1.340033500837521</v>
      </c>
      <c r="F133" s="77">
        <f>'2016 voter turnout'!AQ130</f>
        <v>3542</v>
      </c>
      <c r="G133" s="39">
        <f>'2016 voter turnout'!G130/'2016 voter turnout'!AQ130*100</f>
        <v>17.193675889328063</v>
      </c>
      <c r="H133" s="39">
        <f>'2016 voter turnout'!D130/'2016 voter turnout'!AQ130*100</f>
        <v>8.9779785431959347</v>
      </c>
      <c r="I133" s="27">
        <f>'2016 voter turnout'!M130/'2016 voter turnout'!AQ130*100</f>
        <v>37.09768492377188</v>
      </c>
      <c r="J133" s="27">
        <f>'2016 voter turnout'!J130/'2016 voter turnout'!AQ130*100</f>
        <v>33.879164313946923</v>
      </c>
      <c r="K133" s="27">
        <f>('2016 voter turnout'!P130+'2016 voter turnout'!S130)/'2016 voter turnout'!AQ130*100</f>
        <v>0.1411631846414455</v>
      </c>
      <c r="L133" s="27">
        <f>('2016 voter turnout'!V130+'2016 voter turnout'!Y130)/'2016 voter turnout'!AQ130*100</f>
        <v>0.42348955392433651</v>
      </c>
      <c r="M133" s="27">
        <f>('2016 voter turnout'!AB130+'2016 voter turnout'!AE130+'2016 voter turnout'!AH130+'2016 voter turnout'!AK130+'2016 voter turnout'!AN130)/'2016 voter turnout'!AQ130*100</f>
        <v>2.2868435911914173</v>
      </c>
      <c r="N133" s="38" t="str">
        <f>'11-1-16 registered voters'!Q136</f>
        <v>4904</v>
      </c>
      <c r="O133" s="39">
        <f>'11-1-16 registered voters'!H136/$N133*100</f>
        <v>19.269983686786297</v>
      </c>
      <c r="P133" s="39">
        <f>'11-1-16 registered voters'!G136/$N133*100</f>
        <v>12.336867862969005</v>
      </c>
      <c r="Q133" s="39">
        <f>'11-1-16 registered voters'!L136/$N133*100</f>
        <v>33.972267536704734</v>
      </c>
      <c r="R133" s="39">
        <f>'11-1-16 registered voters'!K136/$N133*100</f>
        <v>30.831973898858074</v>
      </c>
      <c r="S133" s="27">
        <f>('11-1-16 registered voters'!E136+'11-1-16 registered voters'!F136)/N133*100</f>
        <v>0.18352365415986949</v>
      </c>
      <c r="T133" s="27">
        <f>('11-1-16 registered voters'!I136+'11-1-16 registered voters'!J136)/N133*100</f>
        <v>0.69331158238172919</v>
      </c>
      <c r="U133" s="27">
        <f>('11-1-16 registered voters'!C136+'11-1-16 registered voters'!D136+'11-1-16 registered voters'!M136+'11-1-16 registered voters'!N136+'11-1-16 registered voters'!O136+'11-1-16 registered voters'!P136)/N133*100</f>
        <v>2.7120717781402939</v>
      </c>
      <c r="V133" s="27">
        <f>'2014_gov_election'!R130</f>
        <v>2209</v>
      </c>
      <c r="W133" s="27">
        <f>'2014_gov_election'!L130/V133*100</f>
        <v>36.441828881846988</v>
      </c>
      <c r="X133" s="27">
        <f>'2014_gov_election'!G130/V133*100</f>
        <v>61.430511543684929</v>
      </c>
      <c r="Y133" s="27">
        <f>'2014_gov_election'!Q130/V133*100</f>
        <v>2.1276595744680851</v>
      </c>
      <c r="Z133" s="27">
        <f>V133/'2014_gov_election'!B130*100</f>
        <v>44.971498371335507</v>
      </c>
      <c r="AA133" s="27">
        <f t="shared" si="1"/>
        <v>112</v>
      </c>
    </row>
    <row r="134" spans="1:27">
      <c r="A134" t="s">
        <v>126</v>
      </c>
      <c r="B134" s="18">
        <f>'2016_pres_election'!R131</f>
        <v>25600</v>
      </c>
      <c r="C134" s="27">
        <f>'2016_pres_election'!L131/'2016_pres_election'!R131*100</f>
        <v>36.55078125</v>
      </c>
      <c r="D134" s="27">
        <f>'2016_pres_election'!G131/'2016_pres_election'!R131*100</f>
        <v>61.1171875</v>
      </c>
      <c r="E134" s="27">
        <f>'2016_pres_election'!Q131/'2016_pres_election'!R131*100</f>
        <v>2.33203125</v>
      </c>
      <c r="F134" s="77">
        <f>'2016 voter turnout'!AQ131</f>
        <v>25419</v>
      </c>
      <c r="G134" s="39">
        <f>'2016 voter turnout'!G131/'2016 voter turnout'!AQ131*100</f>
        <v>18.088831189267871</v>
      </c>
      <c r="H134" s="39">
        <f>'2016 voter turnout'!D131/'2016 voter turnout'!AQ131*100</f>
        <v>8.9972068138007</v>
      </c>
      <c r="I134" s="27">
        <f>'2016 voter turnout'!M131/'2016 voter turnout'!AQ131*100</f>
        <v>36.232739289507848</v>
      </c>
      <c r="J134" s="27">
        <f>'2016 voter turnout'!J131/'2016 voter turnout'!AQ131*100</f>
        <v>31.256146976670994</v>
      </c>
      <c r="K134" s="27">
        <f>('2016 voter turnout'!P131+'2016 voter turnout'!S131)/'2016 voter turnout'!AQ131*100</f>
        <v>0.4288130925685511</v>
      </c>
      <c r="L134" s="27">
        <f>('2016 voter turnout'!V131+'2016 voter turnout'!Y131)/'2016 voter turnout'!AQ131*100</f>
        <v>0.89696683583146475</v>
      </c>
      <c r="M134" s="27">
        <f>('2016 voter turnout'!AB131+'2016 voter turnout'!AE131+'2016 voter turnout'!AH131+'2016 voter turnout'!AK131+'2016 voter turnout'!AN131)/'2016 voter turnout'!AQ131*100</f>
        <v>4.0992958023525716</v>
      </c>
      <c r="N134" s="38" t="str">
        <f>'11-1-16 registered voters'!Q137</f>
        <v>34851</v>
      </c>
      <c r="O134" s="39">
        <f>'11-1-16 registered voters'!H137/$N134*100</f>
        <v>18.734039195431983</v>
      </c>
      <c r="P134" s="39">
        <f>'11-1-16 registered voters'!G137/$N134*100</f>
        <v>11.916444291412011</v>
      </c>
      <c r="Q134" s="39">
        <f>'11-1-16 registered voters'!L137/$N134*100</f>
        <v>33.413675360821784</v>
      </c>
      <c r="R134" s="39">
        <f>'11-1-16 registered voters'!K137/$N134*100</f>
        <v>29.115376890189665</v>
      </c>
      <c r="S134" s="27">
        <f>('11-1-16 registered voters'!E137+'11-1-16 registered voters'!F137)/N134*100</f>
        <v>0.49926831367823021</v>
      </c>
      <c r="T134" s="27">
        <f>('11-1-16 registered voters'!I137+'11-1-16 registered voters'!J137)/N134*100</f>
        <v>1.1047028779661989</v>
      </c>
      <c r="U134" s="27">
        <f>('11-1-16 registered voters'!C137+'11-1-16 registered voters'!D137+'11-1-16 registered voters'!M137+'11-1-16 registered voters'!N137+'11-1-16 registered voters'!O137+'11-1-16 registered voters'!P137)/N134*100</f>
        <v>5.2164930705001291</v>
      </c>
      <c r="V134" s="27">
        <f>'2014_gov_election'!R131</f>
        <v>16691</v>
      </c>
      <c r="W134" s="27">
        <f>'2014_gov_election'!L131/V134*100</f>
        <v>36.654484452699059</v>
      </c>
      <c r="X134" s="27">
        <f>'2014_gov_election'!G131/V134*100</f>
        <v>60.643460547600505</v>
      </c>
      <c r="Y134" s="27">
        <f>'2014_gov_election'!Q131/V134*100</f>
        <v>2.7020549997004375</v>
      </c>
      <c r="Z134" s="27">
        <f>V134/'2014_gov_election'!B131*100</f>
        <v>48.795532947436122</v>
      </c>
      <c r="AA134" s="27">
        <f t="shared" si="1"/>
        <v>73</v>
      </c>
    </row>
    <row r="135" spans="1:27">
      <c r="A135" t="s">
        <v>127</v>
      </c>
      <c r="B135" s="18">
        <f>'2016_pres_election'!R132</f>
        <v>9766</v>
      </c>
      <c r="C135" s="27">
        <f>'2016_pres_election'!L132/'2016_pres_election'!R132*100</f>
        <v>18.810157689944706</v>
      </c>
      <c r="D135" s="27">
        <f>'2016_pres_election'!G132/'2016_pres_election'!R132*100</f>
        <v>78.701617857874268</v>
      </c>
      <c r="E135" s="27">
        <f>'2016_pres_election'!Q132/'2016_pres_election'!R132*100</f>
        <v>2.4882244521810364</v>
      </c>
      <c r="F135" s="77">
        <f>'2016 voter turnout'!AQ132</f>
        <v>9775</v>
      </c>
      <c r="G135" s="39">
        <f>'2016 voter turnout'!G132/'2016 voter turnout'!AQ132*100</f>
        <v>4.859335038363171</v>
      </c>
      <c r="H135" s="39">
        <f>'2016 voter turnout'!D132/'2016 voter turnout'!AQ132*100</f>
        <v>2.9565217391304346</v>
      </c>
      <c r="I135" s="27">
        <f>'2016 voter turnout'!M132/'2016 voter turnout'!AQ132*100</f>
        <v>46.976982097186699</v>
      </c>
      <c r="J135" s="27">
        <f>'2016 voter turnout'!J132/'2016 voter turnout'!AQ132*100</f>
        <v>41.186700767263432</v>
      </c>
      <c r="K135" s="27">
        <f>('2016 voter turnout'!P132+'2016 voter turnout'!S132)/'2016 voter turnout'!AQ132*100</f>
        <v>0.40920716112531963</v>
      </c>
      <c r="L135" s="27">
        <f>('2016 voter turnout'!V132+'2016 voter turnout'!Y132)/'2016 voter turnout'!AQ132*100</f>
        <v>0.40920716112531963</v>
      </c>
      <c r="M135" s="27">
        <f>('2016 voter turnout'!AB132+'2016 voter turnout'!AE132+'2016 voter turnout'!AH132+'2016 voter turnout'!AK132+'2016 voter turnout'!AN132)/'2016 voter turnout'!AQ132*100</f>
        <v>3.2020460358056266</v>
      </c>
      <c r="N135" s="38" t="str">
        <f>'11-1-16 registered voters'!Q138</f>
        <v>13156</v>
      </c>
      <c r="O135" s="39">
        <f>'11-1-16 registered voters'!H138/$N135*100</f>
        <v>5.4423837032532685</v>
      </c>
      <c r="P135" s="39">
        <f>'11-1-16 registered voters'!G138/$N135*100</f>
        <v>4.0665855883247186</v>
      </c>
      <c r="Q135" s="39">
        <f>'11-1-16 registered voters'!L138/$N135*100</f>
        <v>45.484949832775918</v>
      </c>
      <c r="R135" s="39">
        <f>'11-1-16 registered voters'!K138/$N135*100</f>
        <v>39.586500456065671</v>
      </c>
      <c r="S135" s="27">
        <f>('11-1-16 registered voters'!E138+'11-1-16 registered voters'!F138)/N135*100</f>
        <v>0.49407114624505932</v>
      </c>
      <c r="T135" s="27">
        <f>('11-1-16 registered voters'!I138+'11-1-16 registered voters'!J138)/N135*100</f>
        <v>0.58528428093645479</v>
      </c>
      <c r="U135" s="27">
        <f>('11-1-16 registered voters'!C138+'11-1-16 registered voters'!D138+'11-1-16 registered voters'!M138+'11-1-16 registered voters'!N138+'11-1-16 registered voters'!O138+'11-1-16 registered voters'!P138)/N135*100</f>
        <v>4.3402249923989054</v>
      </c>
      <c r="V135" s="27">
        <f>'2014_gov_election'!R132</f>
        <v>5136</v>
      </c>
      <c r="W135" s="27">
        <f>'2014_gov_election'!L132/V135*100</f>
        <v>22.410436137071652</v>
      </c>
      <c r="X135" s="27">
        <f>'2014_gov_election'!G132/V135*100</f>
        <v>74.610591900311533</v>
      </c>
      <c r="Y135" s="27">
        <f>'2014_gov_election'!Q132/V135*100</f>
        <v>2.9789719626168223</v>
      </c>
      <c r="Z135" s="27">
        <f>V135/'2014_gov_election'!B132*100</f>
        <v>39.804696582190189</v>
      </c>
      <c r="AA135" s="27">
        <f t="shared" si="1"/>
        <v>146</v>
      </c>
    </row>
    <row r="136" spans="1:27">
      <c r="A136" t="s">
        <v>128</v>
      </c>
      <c r="B136" s="18">
        <f>'2016_pres_election'!R133</f>
        <v>2055</v>
      </c>
      <c r="C136" s="27">
        <f>'2016_pres_election'!L133/'2016_pres_election'!R133*100</f>
        <v>59.464720194647199</v>
      </c>
      <c r="D136" s="27">
        <f>'2016_pres_election'!G133/'2016_pres_election'!R133*100</f>
        <v>39.172749391727493</v>
      </c>
      <c r="E136" s="27">
        <f>'2016_pres_election'!Q133/'2016_pres_election'!R133*100</f>
        <v>1.3625304136253042</v>
      </c>
      <c r="F136" s="77">
        <f>'2016 voter turnout'!AQ133</f>
        <v>2066</v>
      </c>
      <c r="G136" s="39">
        <f>'2016 voter turnout'!G133/'2016 voter turnout'!AQ133*100</f>
        <v>35.091965150048402</v>
      </c>
      <c r="H136" s="39">
        <f>'2016 voter turnout'!D133/'2016 voter turnout'!AQ133*100</f>
        <v>20.716360116166506</v>
      </c>
      <c r="I136" s="27">
        <f>'2016 voter turnout'!M133/'2016 voter turnout'!AQ133*100</f>
        <v>20.764762826718297</v>
      </c>
      <c r="J136" s="27">
        <f>'2016 voter turnout'!J133/'2016 voter turnout'!AQ133*100</f>
        <v>21.10358180058083</v>
      </c>
      <c r="K136" s="27">
        <f>('2016 voter turnout'!P133+'2016 voter turnout'!S133)/'2016 voter turnout'!AQ133*100</f>
        <v>4.8402710551790899E-2</v>
      </c>
      <c r="L136" s="27">
        <f>('2016 voter turnout'!V133+'2016 voter turnout'!Y133)/'2016 voter turnout'!AQ133*100</f>
        <v>0.29041626331074544</v>
      </c>
      <c r="M136" s="27">
        <f>('2016 voter turnout'!AB133+'2016 voter turnout'!AE133+'2016 voter turnout'!AH133+'2016 voter turnout'!AK133+'2016 voter turnout'!AN133)/'2016 voter turnout'!AQ133*100</f>
        <v>1.984511132623427</v>
      </c>
      <c r="N136" s="38" t="str">
        <f>'11-1-16 registered voters'!Q139</f>
        <v>2922</v>
      </c>
      <c r="O136" s="39">
        <f>'11-1-16 registered voters'!H139/$N136*100</f>
        <v>33.641341546885698</v>
      </c>
      <c r="P136" s="39">
        <f>'11-1-16 registered voters'!G139/$N136*100</f>
        <v>25.701574264202602</v>
      </c>
      <c r="Q136" s="39">
        <f>'11-1-16 registered voters'!L139/$N136*100</f>
        <v>18.548939082819988</v>
      </c>
      <c r="R136" s="39">
        <f>'11-1-16 registered voters'!K139/$N136*100</f>
        <v>19.096509240246405</v>
      </c>
      <c r="S136" s="27">
        <f>('11-1-16 registered voters'!E139+'11-1-16 registered voters'!F139)/N136*100</f>
        <v>0.20533880903490762</v>
      </c>
      <c r="T136" s="27">
        <f>('11-1-16 registered voters'!I139+'11-1-16 registered voters'!J139)/N136*100</f>
        <v>0.30800821355236141</v>
      </c>
      <c r="U136" s="27">
        <f>('11-1-16 registered voters'!C139+'11-1-16 registered voters'!D139+'11-1-16 registered voters'!M139+'11-1-16 registered voters'!N139+'11-1-16 registered voters'!O139+'11-1-16 registered voters'!P139)/N136*100</f>
        <v>2.4982888432580426</v>
      </c>
      <c r="V136" s="27">
        <f>'2014_gov_election'!R133</f>
        <v>1212</v>
      </c>
      <c r="W136" s="27">
        <f>'2014_gov_election'!L133/V136*100</f>
        <v>63.201320132013208</v>
      </c>
      <c r="X136" s="27">
        <f>'2014_gov_election'!G133/V136*100</f>
        <v>35.561056105610561</v>
      </c>
      <c r="Y136" s="27">
        <f>'2014_gov_election'!Q133/V136*100</f>
        <v>1.2376237623762376</v>
      </c>
      <c r="Z136" s="27">
        <f>V136/'2014_gov_election'!B133*100</f>
        <v>42.721184349665137</v>
      </c>
      <c r="AA136" s="27">
        <f t="shared" si="1"/>
        <v>135</v>
      </c>
    </row>
    <row r="137" spans="1:27">
      <c r="A137" t="s">
        <v>129</v>
      </c>
      <c r="B137" s="18">
        <f>'2016_pres_election'!R134</f>
        <v>10974</v>
      </c>
      <c r="C137" s="27">
        <f>'2016_pres_election'!L134/'2016_pres_election'!R134*100</f>
        <v>50.300710770913071</v>
      </c>
      <c r="D137" s="27">
        <f>'2016_pres_election'!G134/'2016_pres_election'!R134*100</f>
        <v>48.077273555677053</v>
      </c>
      <c r="E137" s="27">
        <f>'2016_pres_election'!Q134/'2016_pres_election'!R134*100</f>
        <v>1.6220156734098778</v>
      </c>
      <c r="F137" s="77">
        <f>'2016 voter turnout'!AQ134</f>
        <v>10880</v>
      </c>
      <c r="G137" s="39">
        <f>'2016 voter turnout'!G134/'2016 voter turnout'!AQ134*100</f>
        <v>27.784926470588232</v>
      </c>
      <c r="H137" s="39">
        <f>'2016 voter turnout'!D134/'2016 voter turnout'!AQ134*100</f>
        <v>14.751838235294118</v>
      </c>
      <c r="I137" s="27">
        <f>'2016 voter turnout'!M134/'2016 voter turnout'!AQ134*100</f>
        <v>29.365808823529409</v>
      </c>
      <c r="J137" s="27">
        <f>'2016 voter turnout'!J134/'2016 voter turnout'!AQ134*100</f>
        <v>25.045955882352942</v>
      </c>
      <c r="K137" s="27">
        <f>('2016 voter turnout'!P134+'2016 voter turnout'!S134)/'2016 voter turnout'!AQ134*100</f>
        <v>0.35845588235294118</v>
      </c>
      <c r="L137" s="27">
        <f>('2016 voter turnout'!V134+'2016 voter turnout'!Y134)/'2016 voter turnout'!AQ134*100</f>
        <v>0.52389705882352933</v>
      </c>
      <c r="M137" s="27">
        <f>('2016 voter turnout'!AB134+'2016 voter turnout'!AE134+'2016 voter turnout'!AH134+'2016 voter turnout'!AK134+'2016 voter turnout'!AN134)/'2016 voter turnout'!AQ134*100</f>
        <v>2.1691176470588234</v>
      </c>
      <c r="N137" s="38" t="str">
        <f>'11-1-16 registered voters'!Q140</f>
        <v>15201</v>
      </c>
      <c r="O137" s="39">
        <f>'11-1-16 registered voters'!H140/$N137*100</f>
        <v>29.596737056772582</v>
      </c>
      <c r="P137" s="39">
        <f>'11-1-16 registered voters'!G140/$N137*100</f>
        <v>18.78165910137491</v>
      </c>
      <c r="Q137" s="39">
        <f>'11-1-16 registered voters'!L140/$N137*100</f>
        <v>25.741727517926456</v>
      </c>
      <c r="R137" s="39">
        <f>'11-1-16 registered voters'!K140/$N137*100</f>
        <v>21.939346095651601</v>
      </c>
      <c r="S137" s="27">
        <f>('11-1-16 registered voters'!E140+'11-1-16 registered voters'!F140)/N137*100</f>
        <v>0.49338859285573317</v>
      </c>
      <c r="T137" s="27">
        <f>('11-1-16 registered voters'!I140+'11-1-16 registered voters'!J140)/N137*100</f>
        <v>0.73021511742648504</v>
      </c>
      <c r="U137" s="27">
        <f>('11-1-16 registered voters'!C140+'11-1-16 registered voters'!D140+'11-1-16 registered voters'!M140+'11-1-16 registered voters'!N140+'11-1-16 registered voters'!O140+'11-1-16 registered voters'!P140)/N137*100</f>
        <v>2.7169265179922375</v>
      </c>
      <c r="V137" s="27">
        <f>'2014_gov_election'!R134</f>
        <v>7998</v>
      </c>
      <c r="W137" s="27">
        <f>'2014_gov_election'!L134/V137*100</f>
        <v>54.31357839459865</v>
      </c>
      <c r="X137" s="27">
        <f>'2014_gov_election'!G134/V137*100</f>
        <v>44.661165291322831</v>
      </c>
      <c r="Y137" s="27">
        <f>'2014_gov_election'!Q134/V137*100</f>
        <v>1.0252563140785198</v>
      </c>
      <c r="Z137" s="27">
        <f>V137/'2014_gov_election'!B134*100</f>
        <v>45.62464346833999</v>
      </c>
      <c r="AA137" s="27">
        <f t="shared" si="1"/>
        <v>103</v>
      </c>
    </row>
    <row r="138" spans="1:27">
      <c r="A138" t="s">
        <v>130</v>
      </c>
      <c r="B138" s="18">
        <f>'2016_pres_election'!R135</f>
        <v>3244</v>
      </c>
      <c r="C138" s="27">
        <f>'2016_pres_election'!L135/'2016_pres_election'!R135*100</f>
        <v>61.713933415536374</v>
      </c>
      <c r="D138" s="27">
        <f>'2016_pres_election'!G135/'2016_pres_election'!R135*100</f>
        <v>36.868064118372381</v>
      </c>
      <c r="E138" s="27">
        <f>'2016_pres_election'!Q135/'2016_pres_election'!R135*100</f>
        <v>1.4180024660912454</v>
      </c>
      <c r="F138" s="77">
        <f>'2016 voter turnout'!AQ135</f>
        <v>3220</v>
      </c>
      <c r="G138" s="39">
        <f>'2016 voter turnout'!G135/'2016 voter turnout'!AQ135*100</f>
        <v>34.068322981366464</v>
      </c>
      <c r="H138" s="39">
        <f>'2016 voter turnout'!D135/'2016 voter turnout'!AQ135*100</f>
        <v>21.428571428571427</v>
      </c>
      <c r="I138" s="27">
        <f>'2016 voter turnout'!M135/'2016 voter turnout'!AQ135*100</f>
        <v>21.118012422360248</v>
      </c>
      <c r="J138" s="27">
        <f>'2016 voter turnout'!J135/'2016 voter turnout'!AQ135*100</f>
        <v>19.534161490683228</v>
      </c>
      <c r="K138" s="27">
        <f>('2016 voter turnout'!P135+'2016 voter turnout'!S135)/'2016 voter turnout'!AQ135*100</f>
        <v>0.12422360248447205</v>
      </c>
      <c r="L138" s="27">
        <f>('2016 voter turnout'!V135+'2016 voter turnout'!Y135)/'2016 voter turnout'!AQ135*100</f>
        <v>0.3105590062111801</v>
      </c>
      <c r="M138" s="27">
        <f>('2016 voter turnout'!AB135+'2016 voter turnout'!AE135+'2016 voter turnout'!AH135+'2016 voter turnout'!AK135+'2016 voter turnout'!AN135)/'2016 voter turnout'!AQ135*100</f>
        <v>3.4161490683229814</v>
      </c>
      <c r="N138" s="38" t="str">
        <f>'11-1-16 registered voters'!Q141</f>
        <v>4142</v>
      </c>
      <c r="O138" s="39">
        <f>'11-1-16 registered voters'!H141/$N138*100</f>
        <v>32.906808305166585</v>
      </c>
      <c r="P138" s="39">
        <f>'11-1-16 registered voters'!G141/$N138*100</f>
        <v>23.756639304683727</v>
      </c>
      <c r="Q138" s="39">
        <f>'11-1-16 registered voters'!L141/$N138*100</f>
        <v>20.086914534041526</v>
      </c>
      <c r="R138" s="39">
        <f>'11-1-16 registered voters'!K141/$N138*100</f>
        <v>18.855625301786578</v>
      </c>
      <c r="S138" s="27">
        <f>('11-1-16 registered voters'!E141+'11-1-16 registered voters'!F141)/N138*100</f>
        <v>0.14485755673587639</v>
      </c>
      <c r="T138" s="27">
        <f>('11-1-16 registered voters'!I141+'11-1-16 registered voters'!J141)/N138*100</f>
        <v>0.36214389183969098</v>
      </c>
      <c r="U138" s="27">
        <f>('11-1-16 registered voters'!C141+'11-1-16 registered voters'!D141+'11-1-16 registered voters'!M141+'11-1-16 registered voters'!N141+'11-1-16 registered voters'!O141+'11-1-16 registered voters'!P141)/N138*100</f>
        <v>3.8870111057460166</v>
      </c>
      <c r="V138" s="27">
        <f>'2014_gov_election'!R135</f>
        <v>2147</v>
      </c>
      <c r="W138" s="27">
        <f>'2014_gov_election'!L135/V138*100</f>
        <v>62.179785747554725</v>
      </c>
      <c r="X138" s="27">
        <f>'2014_gov_election'!G135/V138*100</f>
        <v>36.236609222170472</v>
      </c>
      <c r="Y138" s="27">
        <f>'2014_gov_election'!Q135/V138*100</f>
        <v>1.5836050302748022</v>
      </c>
      <c r="Z138" s="27">
        <f>V138/'2014_gov_election'!B135*100</f>
        <v>51.241050119331746</v>
      </c>
      <c r="AA138" s="27">
        <f t="shared" ref="AA138:AA167" si="2">_xlfn.RANK.EQ(Z138,Z$9:Z$167)</f>
        <v>47</v>
      </c>
    </row>
    <row r="139" spans="1:27">
      <c r="A139" t="s">
        <v>131</v>
      </c>
      <c r="B139" s="18">
        <f>'2016_pres_election'!R136</f>
        <v>897</v>
      </c>
      <c r="C139" s="27">
        <f>'2016_pres_election'!L136/'2016_pres_election'!R136*100</f>
        <v>60.758082497212925</v>
      </c>
      <c r="D139" s="27">
        <f>'2016_pres_election'!G136/'2016_pres_election'!R136*100</f>
        <v>38.90746934225195</v>
      </c>
      <c r="E139" s="27">
        <f>'2016_pres_election'!Q136/'2016_pres_election'!R136*100</f>
        <v>0.33444816053511706</v>
      </c>
      <c r="F139" s="77">
        <f>'2016 voter turnout'!AQ136</f>
        <v>896</v>
      </c>
      <c r="G139" s="39">
        <f>'2016 voter turnout'!G136/'2016 voter turnout'!AQ136*100</f>
        <v>30.803571428571431</v>
      </c>
      <c r="H139" s="39">
        <f>'2016 voter turnout'!D136/'2016 voter turnout'!AQ136*100</f>
        <v>24.665178571428573</v>
      </c>
      <c r="I139" s="27">
        <f>'2016 voter turnout'!M136/'2016 voter turnout'!AQ136*100</f>
        <v>22.767857142857142</v>
      </c>
      <c r="J139" s="27">
        <f>'2016 voter turnout'!J136/'2016 voter turnout'!AQ136*100</f>
        <v>19.308035714285715</v>
      </c>
      <c r="K139" s="27">
        <f>('2016 voter turnout'!P136+'2016 voter turnout'!S136)/'2016 voter turnout'!AQ136*100</f>
        <v>0.11160714285714285</v>
      </c>
      <c r="L139" s="27">
        <f>('2016 voter turnout'!V136+'2016 voter turnout'!Y136)/'2016 voter turnout'!AQ136*100</f>
        <v>0.2232142857142857</v>
      </c>
      <c r="M139" s="27">
        <f>('2016 voter turnout'!AB136+'2016 voter turnout'!AE136+'2016 voter turnout'!AH136+'2016 voter turnout'!AK136+'2016 voter turnout'!AN136)/'2016 voter turnout'!AQ136*100</f>
        <v>2.1205357142857144</v>
      </c>
      <c r="N139" s="38" t="str">
        <f>'11-1-16 registered voters'!Q142</f>
        <v>1159</v>
      </c>
      <c r="O139" s="39">
        <f>'11-1-16 registered voters'!H142/$N139*100</f>
        <v>28.645383951682486</v>
      </c>
      <c r="P139" s="39">
        <f>'11-1-16 registered voters'!G142/$N139*100</f>
        <v>28.731665228645387</v>
      </c>
      <c r="Q139" s="39">
        <f>'11-1-16 registered voters'!L142/$N139*100</f>
        <v>20.793787748058669</v>
      </c>
      <c r="R139" s="39">
        <f>'11-1-16 registered voters'!K142/$N139*100</f>
        <v>18.895599654874893</v>
      </c>
      <c r="S139" s="27">
        <f>('11-1-16 registered voters'!E142+'11-1-16 registered voters'!F142)/N139*100</f>
        <v>8.6281276962899056E-2</v>
      </c>
      <c r="T139" s="27">
        <f>('11-1-16 registered voters'!I142+'11-1-16 registered voters'!J142)/N139*100</f>
        <v>0.43140638481449528</v>
      </c>
      <c r="U139" s="27">
        <f>('11-1-16 registered voters'!C142+'11-1-16 registered voters'!D142+'11-1-16 registered voters'!M142+'11-1-16 registered voters'!N142+'11-1-16 registered voters'!O142+'11-1-16 registered voters'!P142)/N139*100</f>
        <v>2.4158757549611733</v>
      </c>
      <c r="V139" s="27">
        <f>'2014_gov_election'!R136</f>
        <v>557</v>
      </c>
      <c r="W139" s="27">
        <f>'2014_gov_election'!L136/V139*100</f>
        <v>59.605026929982039</v>
      </c>
      <c r="X139" s="27">
        <f>'2014_gov_election'!G136/V139*100</f>
        <v>38.958707360861759</v>
      </c>
      <c r="Y139" s="27">
        <f>'2014_gov_election'!Q136/V139*100</f>
        <v>1.4362657091561939</v>
      </c>
      <c r="Z139" s="27">
        <f>V139/'2014_gov_election'!B136*100</f>
        <v>46.416666666666664</v>
      </c>
      <c r="AA139" s="27">
        <f t="shared" si="2"/>
        <v>100</v>
      </c>
    </row>
    <row r="140" spans="1:27">
      <c r="A140" t="s">
        <v>132</v>
      </c>
      <c r="B140" s="18">
        <f>'2016_pres_election'!R137</f>
        <v>6886</v>
      </c>
      <c r="C140" s="27">
        <f>'2016_pres_election'!L137/'2016_pres_election'!R137*100</f>
        <v>24.411850130699971</v>
      </c>
      <c r="D140" s="27">
        <f>'2016_pres_election'!G137/'2016_pres_election'!R137*100</f>
        <v>74.005227998838222</v>
      </c>
      <c r="E140" s="27">
        <f>'2016_pres_election'!Q137/'2016_pres_election'!R137*100</f>
        <v>1.5829218704618064</v>
      </c>
      <c r="F140" s="77">
        <f>'2016 voter turnout'!AQ137</f>
        <v>6864</v>
      </c>
      <c r="G140" s="39">
        <f>'2016 voter turnout'!G137/'2016 voter turnout'!AQ137*100</f>
        <v>10.912004662004662</v>
      </c>
      <c r="H140" s="39">
        <f>'2016 voter turnout'!D137/'2016 voter turnout'!AQ137*100</f>
        <v>6.1334498834498836</v>
      </c>
      <c r="I140" s="27">
        <f>'2016 voter turnout'!M137/'2016 voter turnout'!AQ137*100</f>
        <v>41.95804195804196</v>
      </c>
      <c r="J140" s="27">
        <f>'2016 voter turnout'!J137/'2016 voter turnout'!AQ137*100</f>
        <v>35.70804195804196</v>
      </c>
      <c r="K140" s="27">
        <f>('2016 voter turnout'!P137+'2016 voter turnout'!S137)/'2016 voter turnout'!AQ137*100</f>
        <v>0.30594405594405594</v>
      </c>
      <c r="L140" s="27">
        <f>('2016 voter turnout'!V137+'2016 voter turnout'!Y137)/'2016 voter turnout'!AQ137*100</f>
        <v>1.5297202797202798</v>
      </c>
      <c r="M140" s="27">
        <f>('2016 voter turnout'!AB137+'2016 voter turnout'!AE137+'2016 voter turnout'!AH137+'2016 voter turnout'!AK137+'2016 voter turnout'!AN137)/'2016 voter turnout'!AQ137*100</f>
        <v>3.4527972027972025</v>
      </c>
      <c r="N140" s="38" t="str">
        <f>'11-1-16 registered voters'!Q143</f>
        <v>9302</v>
      </c>
      <c r="O140" s="39">
        <f>'11-1-16 registered voters'!H143/$N140*100</f>
        <v>11.922167275854655</v>
      </c>
      <c r="P140" s="39">
        <f>'11-1-16 registered voters'!G143/$N140*100</f>
        <v>8.1810363362717702</v>
      </c>
      <c r="Q140" s="39">
        <f>'11-1-16 registered voters'!L143/$N140*100</f>
        <v>39.410879380778333</v>
      </c>
      <c r="R140" s="39">
        <f>'11-1-16 registered voters'!K143/$N140*100</f>
        <v>33.154160395613843</v>
      </c>
      <c r="S140" s="27">
        <f>('11-1-16 registered voters'!E143+'11-1-16 registered voters'!F143)/N140*100</f>
        <v>0.27950978284239947</v>
      </c>
      <c r="T140" s="27">
        <f>('11-1-16 registered voters'!I143+'11-1-16 registered voters'!J143)/N140*100</f>
        <v>2.3005805203182113</v>
      </c>
      <c r="U140" s="27">
        <f>('11-1-16 registered voters'!C143+'11-1-16 registered voters'!D143+'11-1-16 registered voters'!M143+'11-1-16 registered voters'!N143+'11-1-16 registered voters'!O143+'11-1-16 registered voters'!P143)/N140*100</f>
        <v>4.7516663083207913</v>
      </c>
      <c r="V140" s="27">
        <f>'2014_gov_election'!R137</f>
        <v>4220</v>
      </c>
      <c r="W140" s="27">
        <f>'2014_gov_election'!L137/V140*100</f>
        <v>28.554502369668246</v>
      </c>
      <c r="X140" s="27">
        <f>'2014_gov_election'!G137/V140*100</f>
        <v>69.526066350710906</v>
      </c>
      <c r="Y140" s="27">
        <f>'2014_gov_election'!Q137/V140*100</f>
        <v>1.919431279620853</v>
      </c>
      <c r="Z140" s="27">
        <f>V140/'2014_gov_election'!B137*100</f>
        <v>46.363436607339047</v>
      </c>
      <c r="AA140" s="27">
        <f t="shared" si="2"/>
        <v>101</v>
      </c>
    </row>
    <row r="141" spans="1:27">
      <c r="A141" t="s">
        <v>133</v>
      </c>
      <c r="B141" s="18">
        <f>'2016_pres_election'!R138</f>
        <v>3405</v>
      </c>
      <c r="C141" s="27">
        <f>'2016_pres_election'!L138/'2016_pres_election'!R138*100</f>
        <v>38.061674008810577</v>
      </c>
      <c r="D141" s="27">
        <f>'2016_pres_election'!G138/'2016_pres_election'!R138*100</f>
        <v>60.616740088105722</v>
      </c>
      <c r="E141" s="27">
        <f>'2016_pres_election'!Q138/'2016_pres_election'!R138*100</f>
        <v>1.3215859030837005</v>
      </c>
      <c r="F141" s="77">
        <f>'2016 voter turnout'!AQ138</f>
        <v>3377</v>
      </c>
      <c r="G141" s="39">
        <f>'2016 voter turnout'!G138/'2016 voter turnout'!AQ138*100</f>
        <v>21.735267989339651</v>
      </c>
      <c r="H141" s="39">
        <f>'2016 voter turnout'!D138/'2016 voter turnout'!AQ138*100</f>
        <v>11.163754811963281</v>
      </c>
      <c r="I141" s="27">
        <f>'2016 voter turnout'!M138/'2016 voter turnout'!AQ138*100</f>
        <v>33.165531536867043</v>
      </c>
      <c r="J141" s="27">
        <f>'2016 voter turnout'!J138/'2016 voter turnout'!AQ138*100</f>
        <v>29.848978383180334</v>
      </c>
      <c r="K141" s="27">
        <f>('2016 voter turnout'!P138+'2016 voter turnout'!S138)/'2016 voter turnout'!AQ138*100</f>
        <v>0.11844832691738229</v>
      </c>
      <c r="L141" s="27">
        <f>('2016 voter turnout'!V138+'2016 voter turnout'!Y138)/'2016 voter turnout'!AQ138*100</f>
        <v>0.29612081729345574</v>
      </c>
      <c r="M141" s="27">
        <f>('2016 voter turnout'!AB138+'2016 voter turnout'!AE138+'2016 voter turnout'!AH138+'2016 voter turnout'!AK138+'2016 voter turnout'!AN138)/'2016 voter turnout'!AQ138*100</f>
        <v>3.6718981344388508</v>
      </c>
      <c r="N141" s="38" t="str">
        <f>'11-1-16 registered voters'!Q144</f>
        <v>4378</v>
      </c>
      <c r="O141" s="39">
        <f>'11-1-16 registered voters'!H144/$N141*100</f>
        <v>22.133394243947009</v>
      </c>
      <c r="P141" s="39">
        <f>'11-1-16 registered voters'!G144/$N141*100</f>
        <v>14.664230242119688</v>
      </c>
      <c r="Q141" s="39">
        <f>'11-1-16 registered voters'!L144/$N141*100</f>
        <v>30.402010050251256</v>
      </c>
      <c r="R141" s="39">
        <f>'11-1-16 registered voters'!K144/$N141*100</f>
        <v>27.409776153494747</v>
      </c>
      <c r="S141" s="27">
        <f>('11-1-16 registered voters'!E144+'11-1-16 registered voters'!F144)/N141*100</f>
        <v>0.18273184102329831</v>
      </c>
      <c r="T141" s="27">
        <f>('11-1-16 registered voters'!I144+'11-1-16 registered voters'!J144)/N141*100</f>
        <v>0.41114664230242121</v>
      </c>
      <c r="U141" s="27">
        <f>('11-1-16 registered voters'!C144+'11-1-16 registered voters'!D144+'11-1-16 registered voters'!M144+'11-1-16 registered voters'!N144+'11-1-16 registered voters'!O144+'11-1-16 registered voters'!P144)/N141*100</f>
        <v>4.7967108268615801</v>
      </c>
      <c r="V141" s="27">
        <f>'2014_gov_election'!R138</f>
        <v>2188</v>
      </c>
      <c r="W141" s="27">
        <f>'2014_gov_election'!L138/V141*100</f>
        <v>43.921389396709323</v>
      </c>
      <c r="X141" s="27">
        <f>'2014_gov_election'!G138/V141*100</f>
        <v>54.113345521023767</v>
      </c>
      <c r="Y141" s="27">
        <f>'2014_gov_election'!Q138/V141*100</f>
        <v>1.9652650822669104</v>
      </c>
      <c r="Z141" s="27">
        <f>V141/'2014_gov_election'!B138*100</f>
        <v>51.121495327102807</v>
      </c>
      <c r="AA141" s="27">
        <f t="shared" si="2"/>
        <v>48</v>
      </c>
    </row>
    <row r="142" spans="1:27">
      <c r="A142" t="s">
        <v>134</v>
      </c>
      <c r="B142" s="18">
        <f>'2016_pres_election'!R139</f>
        <v>3795</v>
      </c>
      <c r="C142" s="27">
        <f>'2016_pres_election'!L139/'2016_pres_election'!R139*100</f>
        <v>34.598155467720687</v>
      </c>
      <c r="D142" s="27">
        <f>'2016_pres_election'!G139/'2016_pres_election'!R139*100</f>
        <v>64.558629776021078</v>
      </c>
      <c r="E142" s="27">
        <f>'2016_pres_election'!Q139/'2016_pres_election'!R139*100</f>
        <v>0.8432147562582345</v>
      </c>
      <c r="F142" s="77">
        <f>'2016 voter turnout'!AQ139</f>
        <v>3744</v>
      </c>
      <c r="G142" s="39">
        <f>'2016 voter turnout'!G139/'2016 voter turnout'!AQ139*100</f>
        <v>18.589743589743591</v>
      </c>
      <c r="H142" s="39">
        <f>'2016 voter turnout'!D139/'2016 voter turnout'!AQ139*100</f>
        <v>10.550213675213675</v>
      </c>
      <c r="I142" s="27">
        <f>'2016 voter turnout'!M139/'2016 voter turnout'!AQ139*100</f>
        <v>35.763888888888893</v>
      </c>
      <c r="J142" s="27">
        <f>'2016 voter turnout'!J139/'2016 voter turnout'!AQ139*100</f>
        <v>32.719017094017097</v>
      </c>
      <c r="K142" s="27">
        <f>('2016 voter turnout'!P139+'2016 voter turnout'!S139)/'2016 voter turnout'!AQ139*100</f>
        <v>0.18696581196581197</v>
      </c>
      <c r="L142" s="27">
        <f>('2016 voter turnout'!V139+'2016 voter turnout'!Y139)/'2016 voter turnout'!AQ139*100</f>
        <v>0.34722222222222221</v>
      </c>
      <c r="M142" s="27">
        <f>('2016 voter turnout'!AB139+'2016 voter turnout'!AE139+'2016 voter turnout'!AH139+'2016 voter turnout'!AK139+'2016 voter turnout'!AN139)/'2016 voter turnout'!AQ139*100</f>
        <v>1.8429487179487181</v>
      </c>
      <c r="N142" s="38" t="str">
        <f>'11-1-16 registered voters'!Q145</f>
        <v>5103</v>
      </c>
      <c r="O142" s="39">
        <f>'11-1-16 registered voters'!H145/$N142*100</f>
        <v>19.772682735645699</v>
      </c>
      <c r="P142" s="39">
        <f>'11-1-16 registered voters'!G145/$N142*100</f>
        <v>13.364687438761514</v>
      </c>
      <c r="Q142" s="39">
        <f>'11-1-16 registered voters'!L145/$N142*100</f>
        <v>33.274544385655496</v>
      </c>
      <c r="R142" s="39">
        <f>'11-1-16 registered voters'!K145/$N142*100</f>
        <v>30.413482265334117</v>
      </c>
      <c r="S142" s="27">
        <f>('11-1-16 registered voters'!E145+'11-1-16 registered voters'!F145)/N142*100</f>
        <v>0.25475210660395847</v>
      </c>
      <c r="T142" s="27">
        <f>('11-1-16 registered voters'!I145+'11-1-16 registered voters'!J145)/N142*100</f>
        <v>0.37233000195963162</v>
      </c>
      <c r="U142" s="27">
        <f>('11-1-16 registered voters'!C145+'11-1-16 registered voters'!D145+'11-1-16 registered voters'!M145+'11-1-16 registered voters'!N145+'11-1-16 registered voters'!O145+'11-1-16 registered voters'!P145)/N142*100</f>
        <v>2.5475210660395846</v>
      </c>
      <c r="V142" s="27">
        <f>'2014_gov_election'!R139</f>
        <v>2701</v>
      </c>
      <c r="W142" s="27">
        <f>'2014_gov_election'!L139/V142*100</f>
        <v>44.094779711218067</v>
      </c>
      <c r="X142" s="27">
        <f>'2014_gov_election'!G139/V142*100</f>
        <v>53.794890781192152</v>
      </c>
      <c r="Y142" s="27">
        <f>'2014_gov_election'!Q139/V142*100</f>
        <v>2.1103295075897819</v>
      </c>
      <c r="Z142" s="27">
        <f>V142/'2014_gov_election'!B139*100</f>
        <v>50.646915432214513</v>
      </c>
      <c r="AA142" s="27">
        <f t="shared" si="2"/>
        <v>53</v>
      </c>
    </row>
    <row r="143" spans="1:27">
      <c r="A143" t="s">
        <v>135</v>
      </c>
      <c r="B143" s="18">
        <f>'2016_pres_election'!R140</f>
        <v>4181</v>
      </c>
      <c r="C143" s="27">
        <f>'2016_pres_election'!L140/'2016_pres_election'!R140*100</f>
        <v>54.221478115283425</v>
      </c>
      <c r="D143" s="27">
        <f>'2016_pres_election'!G140/'2016_pres_election'!R140*100</f>
        <v>44.821812963405883</v>
      </c>
      <c r="E143" s="27">
        <f>'2016_pres_election'!Q140/'2016_pres_election'!R140*100</f>
        <v>0.95670892131069118</v>
      </c>
      <c r="F143" s="77">
        <f>'2016 voter turnout'!AQ140</f>
        <v>4188</v>
      </c>
      <c r="G143" s="39">
        <f>'2016 voter turnout'!G140/'2016 voter turnout'!AQ140*100</f>
        <v>33.810888252148999</v>
      </c>
      <c r="H143" s="39">
        <f>'2016 voter turnout'!D140/'2016 voter turnout'!AQ140*100</f>
        <v>17.168099331423115</v>
      </c>
      <c r="I143" s="27">
        <f>'2016 voter turnout'!M140/'2016 voter turnout'!AQ140*100</f>
        <v>23.615090735434574</v>
      </c>
      <c r="J143" s="27">
        <f>'2016 voter turnout'!J140/'2016 voter turnout'!AQ140*100</f>
        <v>22.015281757402104</v>
      </c>
      <c r="K143" s="27">
        <f>('2016 voter turnout'!P140+'2016 voter turnout'!S140)/'2016 voter turnout'!AQ140*100</f>
        <v>4.775549188156638E-2</v>
      </c>
      <c r="L143" s="27">
        <f>('2016 voter turnout'!V140+'2016 voter turnout'!Y140)/'2016 voter turnout'!AQ140*100</f>
        <v>0.38204393505253104</v>
      </c>
      <c r="M143" s="27">
        <f>('2016 voter turnout'!AB140+'2016 voter turnout'!AE140+'2016 voter turnout'!AH140+'2016 voter turnout'!AK140+'2016 voter turnout'!AN140)/'2016 voter turnout'!AQ140*100</f>
        <v>2.9608404966571156</v>
      </c>
      <c r="N143" s="38" t="str">
        <f>'11-1-16 registered voters'!Q146</f>
        <v>5866</v>
      </c>
      <c r="O143" s="39">
        <f>'11-1-16 registered voters'!H146/$N143*100</f>
        <v>34.231162632117282</v>
      </c>
      <c r="P143" s="39">
        <f>'11-1-16 registered voters'!G146/$N143*100</f>
        <v>23.440163654960791</v>
      </c>
      <c r="Q143" s="39">
        <f>'11-1-16 registered voters'!L146/$N143*100</f>
        <v>19.911353562904878</v>
      </c>
      <c r="R143" s="39">
        <f>'11-1-16 registered voters'!K146/$N143*100</f>
        <v>18.530514831230821</v>
      </c>
      <c r="S143" s="27">
        <f>('11-1-16 registered voters'!E146+'11-1-16 registered voters'!F146)/N143*100</f>
        <v>0.18752130923968632</v>
      </c>
      <c r="T143" s="27">
        <f>('11-1-16 registered voters'!I146+'11-1-16 registered voters'!J146)/N143*100</f>
        <v>0.39209001022843509</v>
      </c>
      <c r="U143" s="27">
        <f>('11-1-16 registered voters'!C146+'11-1-16 registered voters'!D146+'11-1-16 registered voters'!M146+'11-1-16 registered voters'!N146+'11-1-16 registered voters'!O146+'11-1-16 registered voters'!P146)/N143*100</f>
        <v>3.3071939993181045</v>
      </c>
      <c r="V143" s="27">
        <f>'2014_gov_election'!R140</f>
        <v>3248</v>
      </c>
      <c r="W143" s="27">
        <f>'2014_gov_election'!L140/V143*100</f>
        <v>54.587438423645317</v>
      </c>
      <c r="X143" s="27">
        <f>'2014_gov_election'!G140/V143*100</f>
        <v>43.96551724137931</v>
      </c>
      <c r="Y143" s="27">
        <f>'2014_gov_election'!Q140/V143*100</f>
        <v>1.4470443349753694</v>
      </c>
      <c r="Z143" s="27">
        <f>V143/'2014_gov_election'!B140*100</f>
        <v>55.893994149027705</v>
      </c>
      <c r="AA143" s="27">
        <f t="shared" si="2"/>
        <v>9</v>
      </c>
    </row>
    <row r="144" spans="1:27">
      <c r="A144" t="s">
        <v>136</v>
      </c>
      <c r="B144" s="18">
        <f>'2016_pres_election'!R141</f>
        <v>18738</v>
      </c>
      <c r="C144" s="27">
        <f>'2016_pres_election'!L141/'2016_pres_election'!R141*100</f>
        <v>38.115060305262034</v>
      </c>
      <c r="D144" s="27">
        <f>'2016_pres_election'!G141/'2016_pres_election'!R141*100</f>
        <v>59.921016116981541</v>
      </c>
      <c r="E144" s="27">
        <f>'2016_pres_election'!Q141/'2016_pres_election'!R141*100</f>
        <v>1.963923577756431</v>
      </c>
      <c r="F144" s="77">
        <f>'2016 voter turnout'!AQ141</f>
        <v>18621</v>
      </c>
      <c r="G144" s="39">
        <f>'2016 voter turnout'!G141/'2016 voter turnout'!AQ141*100</f>
        <v>19.171902690510713</v>
      </c>
      <c r="H144" s="39">
        <f>'2016 voter turnout'!D141/'2016 voter turnout'!AQ141*100</f>
        <v>9.2852156167767568</v>
      </c>
      <c r="I144" s="27">
        <f>'2016 voter turnout'!M141/'2016 voter turnout'!AQ141*100</f>
        <v>35.980881800118148</v>
      </c>
      <c r="J144" s="27">
        <f>'2016 voter turnout'!J141/'2016 voter turnout'!AQ141*100</f>
        <v>29.976907792277537</v>
      </c>
      <c r="K144" s="27">
        <f>('2016 voter turnout'!P141+'2016 voter turnout'!S141)/'2016 voter turnout'!AQ141*100</f>
        <v>0.35443853713549217</v>
      </c>
      <c r="L144" s="27">
        <f>('2016 voter turnout'!V141+'2016 voter turnout'!Y141)/'2016 voter turnout'!AQ141*100</f>
        <v>0.41888190752376347</v>
      </c>
      <c r="M144" s="27">
        <f>('2016 voter turnout'!AB141+'2016 voter turnout'!AE141+'2016 voter turnout'!AH141+'2016 voter turnout'!AK141+'2016 voter turnout'!AN141)/'2016 voter turnout'!AQ141*100</f>
        <v>4.8117716556575907</v>
      </c>
      <c r="N144" s="38" t="str">
        <f>'11-1-16 registered voters'!Q147</f>
        <v>24759</v>
      </c>
      <c r="O144" s="39">
        <f>'11-1-16 registered voters'!H147/$N144*100</f>
        <v>19.6413425421059</v>
      </c>
      <c r="P144" s="39">
        <f>'11-1-16 registered voters'!G147/$N144*100</f>
        <v>12.419726160184176</v>
      </c>
      <c r="Q144" s="39">
        <f>'11-1-16 registered voters'!L147/$N144*100</f>
        <v>33.111191889817846</v>
      </c>
      <c r="R144" s="39">
        <f>'11-1-16 registered voters'!K147/$N144*100</f>
        <v>27.937315723575267</v>
      </c>
      <c r="S144" s="27">
        <f>('11-1-16 registered voters'!E147+'11-1-16 registered voters'!F147)/N144*100</f>
        <v>0.44428288703097862</v>
      </c>
      <c r="T144" s="27">
        <f>('11-1-16 registered voters'!I147+'11-1-16 registered voters'!J147)/N144*100</f>
        <v>0.60584030049678905</v>
      </c>
      <c r="U144" s="27">
        <f>('11-1-16 registered voters'!C147+'11-1-16 registered voters'!D147+'11-1-16 registered voters'!M147+'11-1-16 registered voters'!N147+'11-1-16 registered voters'!O147+'11-1-16 registered voters'!P147)/N144*100</f>
        <v>5.8403004967890464</v>
      </c>
      <c r="V144" s="27">
        <f>'2014_gov_election'!R141</f>
        <v>10927</v>
      </c>
      <c r="W144" s="27">
        <f>'2014_gov_election'!L141/V144*100</f>
        <v>39.736432689667794</v>
      </c>
      <c r="X144" s="27">
        <f>'2014_gov_election'!G141/V144*100</f>
        <v>58.469845337238034</v>
      </c>
      <c r="Y144" s="27">
        <f>'2014_gov_election'!Q141/V144*100</f>
        <v>1.7937219730941705</v>
      </c>
      <c r="Z144" s="27">
        <f>V144/'2014_gov_election'!B141*100</f>
        <v>44.788293642660982</v>
      </c>
      <c r="AA144" s="27">
        <f t="shared" si="2"/>
        <v>116</v>
      </c>
    </row>
    <row r="145" spans="1:27">
      <c r="A145" t="s">
        <v>137</v>
      </c>
      <c r="B145" s="18">
        <f>'2016_pres_election'!R142</f>
        <v>14175</v>
      </c>
      <c r="C145" s="27">
        <f>'2016_pres_election'!L142/'2016_pres_election'!R142*100</f>
        <v>30.666666666666664</v>
      </c>
      <c r="D145" s="27">
        <f>'2016_pres_election'!G142/'2016_pres_election'!R142*100</f>
        <v>67.611992945326278</v>
      </c>
      <c r="E145" s="27">
        <f>'2016_pres_election'!Q142/'2016_pres_election'!R142*100</f>
        <v>1.7213403880070546</v>
      </c>
      <c r="F145" s="77">
        <f>'2016 voter turnout'!AQ142</f>
        <v>14049</v>
      </c>
      <c r="G145" s="39">
        <f>'2016 voter turnout'!G142/'2016 voter turnout'!AQ142*100</f>
        <v>14.470780838493843</v>
      </c>
      <c r="H145" s="39">
        <f>'2016 voter turnout'!D142/'2016 voter turnout'!AQ142*100</f>
        <v>7.0325290056231751</v>
      </c>
      <c r="I145" s="27">
        <f>'2016 voter turnout'!M142/'2016 voter turnout'!AQ142*100</f>
        <v>39.63983201651363</v>
      </c>
      <c r="J145" s="27">
        <f>'2016 voter turnout'!J142/'2016 voter turnout'!AQ142*100</f>
        <v>33.959712435048758</v>
      </c>
      <c r="K145" s="27">
        <f>('2016 voter turnout'!P142+'2016 voter turnout'!S142)/'2016 voter turnout'!AQ142*100</f>
        <v>0.5124919923126201</v>
      </c>
      <c r="L145" s="27">
        <f>('2016 voter turnout'!V142+'2016 voter turnout'!Y142)/'2016 voter turnout'!AQ142*100</f>
        <v>1.7723681400811444</v>
      </c>
      <c r="M145" s="27">
        <f>('2016 voter turnout'!AB142+'2016 voter turnout'!AE142+'2016 voter turnout'!AH142+'2016 voter turnout'!AK142+'2016 voter turnout'!AN142)/'2016 voter turnout'!AQ142*100</f>
        <v>2.6122855719268272</v>
      </c>
      <c r="N145" s="38" t="str">
        <f>'11-1-16 registered voters'!Q148</f>
        <v>19047</v>
      </c>
      <c r="O145" s="39">
        <f>'11-1-16 registered voters'!H148/$N145*100</f>
        <v>16.3647818554103</v>
      </c>
      <c r="P145" s="39">
        <f>'11-1-16 registered voters'!G148/$N145*100</f>
        <v>10.290334435869166</v>
      </c>
      <c r="Q145" s="39">
        <f>'11-1-16 registered voters'!L148/$N145*100</f>
        <v>36.105423426261353</v>
      </c>
      <c r="R145" s="39">
        <f>'11-1-16 registered voters'!K148/$N145*100</f>
        <v>30.792250748149314</v>
      </c>
      <c r="S145" s="27">
        <f>('11-1-16 registered voters'!E148+'11-1-16 registered voters'!F148)/N145*100</f>
        <v>0.72452354701527799</v>
      </c>
      <c r="T145" s="27">
        <f>('11-1-16 registered voters'!I148+'11-1-16 registered voters'!J148)/N145*100</f>
        <v>2.2890743949178347</v>
      </c>
      <c r="U145" s="27">
        <f>('11-1-16 registered voters'!C148+'11-1-16 registered voters'!D148+'11-1-16 registered voters'!M148+'11-1-16 registered voters'!N148+'11-1-16 registered voters'!O148+'11-1-16 registered voters'!P148)/N145*100</f>
        <v>3.4336115923767521</v>
      </c>
      <c r="V145" s="27">
        <f>'2014_gov_election'!R142</f>
        <v>8484</v>
      </c>
      <c r="W145" s="27">
        <f>'2014_gov_election'!L142/V145*100</f>
        <v>31.718528995756717</v>
      </c>
      <c r="X145" s="27">
        <f>'2014_gov_election'!G142/V145*100</f>
        <v>65.924092409240913</v>
      </c>
      <c r="Y145" s="27">
        <f>'2014_gov_election'!Q142/V145*100</f>
        <v>2.3573785950023574</v>
      </c>
      <c r="Z145" s="27">
        <f>V145/'2014_gov_election'!B142*100</f>
        <v>43.487621097954793</v>
      </c>
      <c r="AA145" s="27">
        <f t="shared" si="2"/>
        <v>126</v>
      </c>
    </row>
    <row r="146" spans="1:27">
      <c r="A146" t="s">
        <v>138</v>
      </c>
      <c r="B146" s="18">
        <f>'2016_pres_election'!R143</f>
        <v>9111</v>
      </c>
      <c r="C146" s="27">
        <f>'2016_pres_election'!L143/'2016_pres_election'!R143*100</f>
        <v>25.661288552299418</v>
      </c>
      <c r="D146" s="27">
        <f>'2016_pres_election'!G143/'2016_pres_election'!R143*100</f>
        <v>72.604543957853139</v>
      </c>
      <c r="E146" s="27">
        <f>'2016_pres_election'!Q143/'2016_pres_election'!R143*100</f>
        <v>1.7341674898474373</v>
      </c>
      <c r="F146" s="77">
        <f>'2016 voter turnout'!AQ143</f>
        <v>9026</v>
      </c>
      <c r="G146" s="39">
        <f>'2016 voter turnout'!G143/'2016 voter turnout'!AQ143*100</f>
        <v>12.641258586306225</v>
      </c>
      <c r="H146" s="39">
        <f>'2016 voter turnout'!D143/'2016 voter turnout'!AQ143*100</f>
        <v>5.8276091291823624</v>
      </c>
      <c r="I146" s="27">
        <f>'2016 voter turnout'!M143/'2016 voter turnout'!AQ143*100</f>
        <v>41.790383337026363</v>
      </c>
      <c r="J146" s="27">
        <f>'2016 voter turnout'!J143/'2016 voter turnout'!AQ143*100</f>
        <v>34.910259251052516</v>
      </c>
      <c r="K146" s="27">
        <f>('2016 voter turnout'!P143+'2016 voter turnout'!S143)/'2016 voter turnout'!AQ143*100</f>
        <v>0.29913582982495013</v>
      </c>
      <c r="L146" s="27">
        <f>('2016 voter turnout'!V143+'2016 voter turnout'!Y143)/'2016 voter turnout'!AQ143*100</f>
        <v>1.4292045202747619</v>
      </c>
      <c r="M146" s="27">
        <f>('2016 voter turnout'!AB143+'2016 voter turnout'!AE143+'2016 voter turnout'!AH143+'2016 voter turnout'!AK143+'2016 voter turnout'!AN143)/'2016 voter turnout'!AQ143*100</f>
        <v>3.1021493463328165</v>
      </c>
      <c r="N146" s="38" t="str">
        <f>'11-1-16 registered voters'!Q149</f>
        <v>12270</v>
      </c>
      <c r="O146" s="39">
        <f>'11-1-16 registered voters'!H149/$N146*100</f>
        <v>14.547677261613693</v>
      </c>
      <c r="P146" s="39">
        <f>'11-1-16 registered voters'!G149/$N146*100</f>
        <v>8.6960065199673995</v>
      </c>
      <c r="Q146" s="39">
        <f>'11-1-16 registered voters'!L149/$N146*100</f>
        <v>38.386308068459655</v>
      </c>
      <c r="R146" s="39">
        <f>'11-1-16 registered voters'!K149/$N146*100</f>
        <v>31.964140179299104</v>
      </c>
      <c r="S146" s="27">
        <f>('11-1-16 registered voters'!E149+'11-1-16 registered voters'!F149)/N146*100</f>
        <v>0.39119804400977992</v>
      </c>
      <c r="T146" s="27">
        <f>('11-1-16 registered voters'!I149+'11-1-16 registered voters'!J149)/N146*100</f>
        <v>1.9804400977995109</v>
      </c>
      <c r="U146" s="27">
        <f>('11-1-16 registered voters'!C149+'11-1-16 registered voters'!D149+'11-1-16 registered voters'!M149+'11-1-16 registered voters'!N149+'11-1-16 registered voters'!O149+'11-1-16 registered voters'!P149)/N146*100</f>
        <v>4.0342298288508553</v>
      </c>
      <c r="V146" s="27">
        <f>'2014_gov_election'!R143</f>
        <v>5535</v>
      </c>
      <c r="W146" s="27">
        <f>'2014_gov_election'!L143/V146*100</f>
        <v>28.617886178861792</v>
      </c>
      <c r="X146" s="27">
        <f>'2014_gov_election'!G143/V146*100</f>
        <v>69.376693766937663</v>
      </c>
      <c r="Y146" s="27">
        <f>'2014_gov_election'!Q143/V146*100</f>
        <v>2.0054200542005423</v>
      </c>
      <c r="Z146" s="27">
        <f>V146/'2014_gov_election'!B143*100</f>
        <v>38.517745302713983</v>
      </c>
      <c r="AA146" s="27">
        <f t="shared" si="2"/>
        <v>149</v>
      </c>
    </row>
    <row r="147" spans="1:27">
      <c r="A147" t="s">
        <v>139</v>
      </c>
      <c r="B147" s="18">
        <f>'2016_pres_election'!R144</f>
        <v>6739</v>
      </c>
      <c r="C147" s="27">
        <f>'2016_pres_election'!L144/'2016_pres_election'!R144*100</f>
        <v>17.955186229410891</v>
      </c>
      <c r="D147" s="27">
        <f>'2016_pres_election'!G144/'2016_pres_election'!R144*100</f>
        <v>79.878320225552756</v>
      </c>
      <c r="E147" s="27">
        <f>'2016_pres_election'!Q144/'2016_pres_election'!R144*100</f>
        <v>2.1664935450363556</v>
      </c>
      <c r="F147" s="77">
        <f>'2016 voter turnout'!AQ144</f>
        <v>6811</v>
      </c>
      <c r="G147" s="39">
        <f>'2016 voter turnout'!G144/'2016 voter turnout'!AQ144*100</f>
        <v>0.17618558214652769</v>
      </c>
      <c r="H147" s="39">
        <f>'2016 voter turnout'!D144/'2016 voter turnout'!AQ144*100</f>
        <v>0.14682131845543972</v>
      </c>
      <c r="I147" s="27">
        <f>'2016 voter turnout'!M144/'2016 voter turnout'!AQ144*100</f>
        <v>51.137865218029653</v>
      </c>
      <c r="J147" s="27">
        <f>'2016 voter turnout'!J144/'2016 voter turnout'!AQ144*100</f>
        <v>44.765819997063574</v>
      </c>
      <c r="K147" s="27">
        <f>('2016 voter turnout'!P144+'2016 voter turnout'!S144)/'2016 voter turnout'!AQ144*100</f>
        <v>0.22023197768315958</v>
      </c>
      <c r="L147" s="27">
        <f>('2016 voter turnout'!V144+'2016 voter turnout'!Y144)/'2016 voter turnout'!AQ144*100</f>
        <v>0.38173542798414328</v>
      </c>
      <c r="M147" s="27">
        <f>('2016 voter turnout'!AB144+'2016 voter turnout'!AE144+'2016 voter turnout'!AH144+'2016 voter turnout'!AK144+'2016 voter turnout'!AN144)/'2016 voter turnout'!AQ144*100</f>
        <v>3.1713404786374979</v>
      </c>
      <c r="N147" s="38" t="str">
        <f>'11-1-16 registered voters'!Q150</f>
        <v>8616</v>
      </c>
      <c r="O147" s="39">
        <f>'11-1-16 registered voters'!H150/$N147*100</f>
        <v>0.32497678737233054</v>
      </c>
      <c r="P147" s="39">
        <f>'11-1-16 registered voters'!G150/$N147*100</f>
        <v>0.2785515320334262</v>
      </c>
      <c r="Q147" s="39">
        <f>'11-1-16 registered voters'!L150/$N147*100</f>
        <v>50.847260909935002</v>
      </c>
      <c r="R147" s="39">
        <f>'11-1-16 registered voters'!K150/$N147*100</f>
        <v>44.312906220984217</v>
      </c>
      <c r="S147" s="27">
        <f>('11-1-16 registered voters'!E150+'11-1-16 registered voters'!F150)/N147*100</f>
        <v>0.34818941504178275</v>
      </c>
      <c r="T147" s="27">
        <f>('11-1-16 registered voters'!I150+'11-1-16 registered voters'!J150)/N147*100</f>
        <v>0.49907149489322195</v>
      </c>
      <c r="U147" s="27">
        <f>('11-1-16 registered voters'!C150+'11-1-16 registered voters'!D150+'11-1-16 registered voters'!M150+'11-1-16 registered voters'!N150+'11-1-16 registered voters'!O150+'11-1-16 registered voters'!P150)/N147*100</f>
        <v>3.3890436397400183</v>
      </c>
      <c r="V147" s="27">
        <f>'2014_gov_election'!R144</f>
        <v>4264</v>
      </c>
      <c r="W147" s="27">
        <f>'2014_gov_election'!L144/V147*100</f>
        <v>24.179174484052531</v>
      </c>
      <c r="X147" s="27">
        <f>'2014_gov_election'!G144/V147*100</f>
        <v>73.92120075046904</v>
      </c>
      <c r="Y147" s="27">
        <f>'2014_gov_election'!Q144/V147*100</f>
        <v>1.8996247654784242</v>
      </c>
      <c r="Z147" s="27">
        <f>V147/'2014_gov_election'!B144*100</f>
        <v>52.739641311069882</v>
      </c>
      <c r="AA147" s="27">
        <f t="shared" si="2"/>
        <v>32</v>
      </c>
    </row>
    <row r="148" spans="1:27">
      <c r="A148" t="s">
        <v>140</v>
      </c>
      <c r="B148" s="18">
        <f>'2016_pres_election'!R145</f>
        <v>2703</v>
      </c>
      <c r="C148" s="27">
        <f>'2016_pres_election'!L145/'2016_pres_election'!R145*100</f>
        <v>31.89049204587495</v>
      </c>
      <c r="D148" s="27">
        <f>'2016_pres_election'!G145/'2016_pres_election'!R145*100</f>
        <v>66.925638179800217</v>
      </c>
      <c r="E148" s="27">
        <f>'2016_pres_election'!Q145/'2016_pres_election'!R145*100</f>
        <v>1.1838697743248243</v>
      </c>
      <c r="F148" s="77">
        <f>'2016 voter turnout'!AQ145</f>
        <v>2696</v>
      </c>
      <c r="G148" s="39">
        <f>'2016 voter turnout'!G145/'2016 voter turnout'!AQ145*100</f>
        <v>19.176557863501483</v>
      </c>
      <c r="H148" s="39">
        <f>'2016 voter turnout'!D145/'2016 voter turnout'!AQ145*100</f>
        <v>9.0133531157270035</v>
      </c>
      <c r="I148" s="27">
        <f>'2016 voter turnout'!M145/'2016 voter turnout'!AQ145*100</f>
        <v>36.795252225519285</v>
      </c>
      <c r="J148" s="27">
        <f>'2016 voter turnout'!J145/'2016 voter turnout'!AQ145*100</f>
        <v>33.197329376854597</v>
      </c>
      <c r="K148" s="27">
        <f>('2016 voter turnout'!P145+'2016 voter turnout'!S145)/'2016 voter turnout'!AQ145*100</f>
        <v>0</v>
      </c>
      <c r="L148" s="27">
        <f>('2016 voter turnout'!V145+'2016 voter turnout'!Y145)/'2016 voter turnout'!AQ145*100</f>
        <v>0.22255192878338279</v>
      </c>
      <c r="M148" s="27">
        <f>('2016 voter turnout'!AB145+'2016 voter turnout'!AE145+'2016 voter turnout'!AH145+'2016 voter turnout'!AK145+'2016 voter turnout'!AN145)/'2016 voter turnout'!AQ145*100</f>
        <v>1.5949554896142433</v>
      </c>
      <c r="N148" s="38" t="str">
        <f>'11-1-16 registered voters'!Q151</f>
        <v>3777</v>
      </c>
      <c r="O148" s="39">
        <f>'11-1-16 registered voters'!H151/$N148*100</f>
        <v>19.406936722266348</v>
      </c>
      <c r="P148" s="39">
        <f>'11-1-16 registered voters'!G151/$N148*100</f>
        <v>12.417262377548319</v>
      </c>
      <c r="Q148" s="39">
        <f>'11-1-16 registered voters'!L151/$N148*100</f>
        <v>34.683611331744771</v>
      </c>
      <c r="R148" s="39">
        <f>'11-1-16 registered voters'!K151/$N148*100</f>
        <v>30.924013767540377</v>
      </c>
      <c r="S148" s="27">
        <f>('11-1-16 registered voters'!E151+'11-1-16 registered voters'!F151)/N148*100</f>
        <v>0.15885623510722796</v>
      </c>
      <c r="T148" s="27">
        <f>('11-1-16 registered voters'!I151+'11-1-16 registered voters'!J151)/N148*100</f>
        <v>0.34418850939899392</v>
      </c>
      <c r="U148" s="27">
        <f>('11-1-16 registered voters'!C151+'11-1-16 registered voters'!D151+'11-1-16 registered voters'!M151+'11-1-16 registered voters'!N151+'11-1-16 registered voters'!O151+'11-1-16 registered voters'!P151)/N148*100</f>
        <v>2.0651310563939633</v>
      </c>
      <c r="V148" s="27">
        <f>'2014_gov_election'!R145</f>
        <v>1506</v>
      </c>
      <c r="W148" s="27">
        <f>'2014_gov_election'!L145/V148*100</f>
        <v>37.981407702523242</v>
      </c>
      <c r="X148" s="27">
        <f>'2014_gov_election'!G145/V148*100</f>
        <v>60.225763612217797</v>
      </c>
      <c r="Y148" s="27">
        <f>'2014_gov_election'!Q145/V148*100</f>
        <v>1.7928286852589643</v>
      </c>
      <c r="Z148" s="27">
        <f>V148/'2014_gov_election'!B145*100</f>
        <v>40.49475665501479</v>
      </c>
      <c r="AA148" s="27">
        <f t="shared" si="2"/>
        <v>143</v>
      </c>
    </row>
    <row r="149" spans="1:27">
      <c r="A149" t="s">
        <v>141</v>
      </c>
      <c r="B149" s="18">
        <f>'2016_pres_election'!R146</f>
        <v>26024</v>
      </c>
      <c r="C149" s="27">
        <f>'2016_pres_election'!L146/'2016_pres_election'!R146*100</f>
        <v>37.323240086074392</v>
      </c>
      <c r="D149" s="27">
        <f>'2016_pres_election'!G146/'2016_pres_election'!R146*100</f>
        <v>60.521057485398089</v>
      </c>
      <c r="E149" s="27">
        <f>'2016_pres_election'!Q146/'2016_pres_election'!R146*100</f>
        <v>2.1557024285275133</v>
      </c>
      <c r="F149" s="77">
        <f>'2016 voter turnout'!AQ146</f>
        <v>25565</v>
      </c>
      <c r="G149" s="39">
        <f>'2016 voter turnout'!G146/'2016 voter turnout'!AQ146*100</f>
        <v>18.95951496186192</v>
      </c>
      <c r="H149" s="39">
        <f>'2016 voter turnout'!D146/'2016 voter turnout'!AQ146*100</f>
        <v>9.1687854488558589</v>
      </c>
      <c r="I149" s="27">
        <f>'2016 voter turnout'!M146/'2016 voter turnout'!AQ146*100</f>
        <v>36.24095442988461</v>
      </c>
      <c r="J149" s="27">
        <f>'2016 voter turnout'!J146/'2016 voter turnout'!AQ146*100</f>
        <v>30.494817132798747</v>
      </c>
      <c r="K149" s="27">
        <f>('2016 voter turnout'!P146+'2016 voter turnout'!S146)/'2016 voter turnout'!AQ146*100</f>
        <v>0.46156855075298259</v>
      </c>
      <c r="L149" s="27">
        <f>('2016 voter turnout'!V146+'2016 voter turnout'!Y146)/'2016 voter turnout'!AQ146*100</f>
        <v>0.64150205358889112</v>
      </c>
      <c r="M149" s="27">
        <f>('2016 voter turnout'!AB146+'2016 voter turnout'!AE146+'2016 voter turnout'!AH146+'2016 voter turnout'!AK146+'2016 voter turnout'!AN146)/'2016 voter turnout'!AQ146*100</f>
        <v>4.032857422256992</v>
      </c>
      <c r="N149" s="38" t="str">
        <f>'11-1-16 registered voters'!Q152</f>
        <v>35601</v>
      </c>
      <c r="O149" s="39">
        <f>'11-1-16 registered voters'!H152/$N149*100</f>
        <v>19.864610544647622</v>
      </c>
      <c r="P149" s="39">
        <f>'11-1-16 registered voters'!G152/$N149*100</f>
        <v>12.395719221370186</v>
      </c>
      <c r="Q149" s="39">
        <f>'11-1-16 registered voters'!L152/$N149*100</f>
        <v>33.136709642987555</v>
      </c>
      <c r="R149" s="39">
        <f>'11-1-16 registered voters'!K152/$N149*100</f>
        <v>28.207072835032726</v>
      </c>
      <c r="S149" s="27">
        <f>('11-1-16 registered voters'!E152+'11-1-16 registered voters'!F152)/N149*100</f>
        <v>0.58987107103733039</v>
      </c>
      <c r="T149" s="27">
        <f>('11-1-16 registered voters'!I152+'11-1-16 registered voters'!J152)/N149*100</f>
        <v>0.73593438386562171</v>
      </c>
      <c r="U149" s="27">
        <f>('11-1-16 registered voters'!C152+'11-1-16 registered voters'!D152+'11-1-16 registered voters'!M152+'11-1-16 registered voters'!N152+'11-1-16 registered voters'!O152+'11-1-16 registered voters'!P152)/N149*100</f>
        <v>5.0700823010589593</v>
      </c>
      <c r="V149" s="27">
        <f>'2014_gov_election'!R146</f>
        <v>15657</v>
      </c>
      <c r="W149" s="27">
        <f>'2014_gov_election'!L146/V149*100</f>
        <v>38.717506546592581</v>
      </c>
      <c r="X149" s="27">
        <f>'2014_gov_election'!G146/V149*100</f>
        <v>59.149262310787506</v>
      </c>
      <c r="Y149" s="27">
        <f>'2014_gov_election'!Q146/V149*100</f>
        <v>2.1332311426199144</v>
      </c>
      <c r="Z149" s="27">
        <f>V149/'2014_gov_election'!B146*100</f>
        <v>45.374717440445139</v>
      </c>
      <c r="AA149" s="27">
        <f t="shared" si="2"/>
        <v>105</v>
      </c>
    </row>
    <row r="150" spans="1:27">
      <c r="A150" t="s">
        <v>142</v>
      </c>
      <c r="B150" s="18">
        <f>'2016_pres_election'!R147</f>
        <v>3394</v>
      </c>
      <c r="C150" s="27">
        <f>'2016_pres_election'!L147/'2016_pres_election'!R147*100</f>
        <v>36.711844431349441</v>
      </c>
      <c r="D150" s="27">
        <f>'2016_pres_election'!G147/'2016_pres_election'!R147*100</f>
        <v>61.726576311137308</v>
      </c>
      <c r="E150" s="27">
        <f>'2016_pres_election'!Q147/'2016_pres_election'!R147*100</f>
        <v>1.5615792575132588</v>
      </c>
      <c r="F150" s="77">
        <f>'2016 voter turnout'!AQ147</f>
        <v>3349</v>
      </c>
      <c r="G150" s="39">
        <f>'2016 voter turnout'!G147/'2016 voter turnout'!AQ147*100</f>
        <v>21.080919677515677</v>
      </c>
      <c r="H150" s="39">
        <f>'2016 voter turnout'!D147/'2016 voter turnout'!AQ147*100</f>
        <v>11.018214392355926</v>
      </c>
      <c r="I150" s="27">
        <f>'2016 voter turnout'!M147/'2016 voter turnout'!AQ147*100</f>
        <v>34.876082412660494</v>
      </c>
      <c r="J150" s="27">
        <f>'2016 voter turnout'!J147/'2016 voter turnout'!AQ147*100</f>
        <v>30.397133472678412</v>
      </c>
      <c r="K150" s="27">
        <f>('2016 voter turnout'!P147+'2016 voter turnout'!S147)/'2016 voter turnout'!AQ147*100</f>
        <v>0.17915795759928338</v>
      </c>
      <c r="L150" s="27">
        <f>('2016 voter turnout'!V147+'2016 voter turnout'!Y147)/'2016 voter turnout'!AQ147*100</f>
        <v>0.41803523439832785</v>
      </c>
      <c r="M150" s="27">
        <f>('2016 voter turnout'!AB147+'2016 voter turnout'!AE147+'2016 voter turnout'!AH147+'2016 voter turnout'!AK147+'2016 voter turnout'!AN147)/'2016 voter turnout'!AQ147*100</f>
        <v>2.030456852791878</v>
      </c>
      <c r="N150" s="38" t="str">
        <f>'11-1-16 registered voters'!Q153</f>
        <v>4562</v>
      </c>
      <c r="O150" s="39">
        <f>'11-1-16 registered voters'!H153/$N150*100</f>
        <v>22.44629548443665</v>
      </c>
      <c r="P150" s="39">
        <f>'11-1-16 registered voters'!G153/$N150*100</f>
        <v>14.993423936869792</v>
      </c>
      <c r="Q150" s="39">
        <f>'11-1-16 registered voters'!L153/$N150*100</f>
        <v>31.345900920648837</v>
      </c>
      <c r="R150" s="39">
        <f>'11-1-16 registered voters'!K153/$N150*100</f>
        <v>27.422183252959226</v>
      </c>
      <c r="S150" s="27">
        <f>('11-1-16 registered voters'!E153+'11-1-16 registered voters'!F153)/N150*100</f>
        <v>0.39456378781236301</v>
      </c>
      <c r="T150" s="27">
        <f>('11-1-16 registered voters'!I153+'11-1-16 registered voters'!J153)/N150*100</f>
        <v>0.67952652345462516</v>
      </c>
      <c r="U150" s="27">
        <f>('11-1-16 registered voters'!C153+'11-1-16 registered voters'!D153+'11-1-16 registered voters'!M153+'11-1-16 registered voters'!N153+'11-1-16 registered voters'!O153+'11-1-16 registered voters'!P153)/N150*100</f>
        <v>2.7181060938185007</v>
      </c>
      <c r="V150" s="27">
        <f>'2014_gov_election'!R147</f>
        <v>2261</v>
      </c>
      <c r="W150" s="27">
        <f>'2014_gov_election'!L147/V150*100</f>
        <v>40.866873065015483</v>
      </c>
      <c r="X150" s="27">
        <f>'2014_gov_election'!G147/V150*100</f>
        <v>56.214064573197696</v>
      </c>
      <c r="Y150" s="27">
        <f>'2014_gov_election'!Q147/V150*100</f>
        <v>2.9190623617868199</v>
      </c>
      <c r="Z150" s="27">
        <f>V150/'2014_gov_election'!B147*100</f>
        <v>48.239812246639637</v>
      </c>
      <c r="AA150" s="27">
        <f t="shared" si="2"/>
        <v>79</v>
      </c>
    </row>
    <row r="151" spans="1:27">
      <c r="A151" t="s">
        <v>143</v>
      </c>
      <c r="B151" s="18">
        <f>'2016_pres_election'!R148</f>
        <v>4056</v>
      </c>
      <c r="C151" s="27">
        <f>'2016_pres_election'!L148/'2016_pres_election'!R148*100</f>
        <v>48.594674556213022</v>
      </c>
      <c r="D151" s="27">
        <f>'2016_pres_election'!G148/'2016_pres_election'!R148*100</f>
        <v>50.172583826429985</v>
      </c>
      <c r="E151" s="27">
        <f>'2016_pres_election'!Q148/'2016_pres_election'!R148*100</f>
        <v>1.2327416173570021</v>
      </c>
      <c r="F151" s="77">
        <f>'2016 voter turnout'!AQ148</f>
        <v>4022</v>
      </c>
      <c r="G151" s="39">
        <f>'2016 voter turnout'!G148/'2016 voter turnout'!AQ148*100</f>
        <v>26.205867727498756</v>
      </c>
      <c r="H151" s="39">
        <f>'2016 voter turnout'!D148/'2016 voter turnout'!AQ148*100</f>
        <v>18.025857782197914</v>
      </c>
      <c r="I151" s="27">
        <f>'2016 voter turnout'!M148/'2016 voter turnout'!AQ148*100</f>
        <v>26.951765290900049</v>
      </c>
      <c r="J151" s="27">
        <f>'2016 voter turnout'!J148/'2016 voter turnout'!AQ148*100</f>
        <v>24.664346096469419</v>
      </c>
      <c r="K151" s="27">
        <f>('2016 voter turnout'!P148+'2016 voter turnout'!S148)/'2016 voter turnout'!AQ148*100</f>
        <v>7.4589756340129293E-2</v>
      </c>
      <c r="L151" s="27">
        <f>('2016 voter turnout'!V148+'2016 voter turnout'!Y148)/'2016 voter turnout'!AQ148*100</f>
        <v>0.39781203381402286</v>
      </c>
      <c r="M151" s="27">
        <f>('2016 voter turnout'!AB148+'2016 voter turnout'!AE148+'2016 voter turnout'!AH148+'2016 voter turnout'!AK148+'2016 voter turnout'!AN148)/'2016 voter turnout'!AQ148*100</f>
        <v>3.6797613127797115</v>
      </c>
      <c r="N151" s="38" t="str">
        <f>'11-1-16 registered voters'!Q154</f>
        <v>5294</v>
      </c>
      <c r="O151" s="39">
        <f>'11-1-16 registered voters'!H154/$N151*100</f>
        <v>24.990555345674348</v>
      </c>
      <c r="P151" s="39">
        <f>'11-1-16 registered voters'!G154/$N151*100</f>
        <v>20.230449565545904</v>
      </c>
      <c r="Q151" s="39">
        <f>'11-1-16 registered voters'!L154/$N151*100</f>
        <v>26.161692482055155</v>
      </c>
      <c r="R151" s="39">
        <f>'11-1-16 registered voters'!K154/$N151*100</f>
        <v>23.649414431431808</v>
      </c>
      <c r="S151" s="27">
        <f>('11-1-16 registered voters'!E154+'11-1-16 registered voters'!F154)/N151*100</f>
        <v>0.13222516055912353</v>
      </c>
      <c r="T151" s="27">
        <f>('11-1-16 registered voters'!I154+'11-1-16 registered voters'!J154)/N151*100</f>
        <v>0.6044578768417076</v>
      </c>
      <c r="U151" s="27">
        <f>('11-1-16 registered voters'!C154+'11-1-16 registered voters'!D154+'11-1-16 registered voters'!M154+'11-1-16 registered voters'!N154+'11-1-16 registered voters'!O154+'11-1-16 registered voters'!P154)/N151*100</f>
        <v>4.2312051378919531</v>
      </c>
      <c r="V151" s="27">
        <f>'2014_gov_election'!R148</f>
        <v>2883</v>
      </c>
      <c r="W151" s="27">
        <f>'2014_gov_election'!L148/V151*100</f>
        <v>54.804023586541796</v>
      </c>
      <c r="X151" s="27">
        <f>'2014_gov_election'!G148/V151*100</f>
        <v>43.357613596947623</v>
      </c>
      <c r="Y151" s="27">
        <f>'2014_gov_election'!Q148/V151*100</f>
        <v>1.8383628165105792</v>
      </c>
      <c r="Z151" s="27">
        <f>V151/'2014_gov_election'!B148*100</f>
        <v>53.527664314890458</v>
      </c>
      <c r="AA151" s="27">
        <f t="shared" si="2"/>
        <v>25</v>
      </c>
    </row>
    <row r="152" spans="1:27">
      <c r="A152" t="s">
        <v>144</v>
      </c>
      <c r="B152" s="18">
        <f>'2016_pres_election'!R149</f>
        <v>12044</v>
      </c>
      <c r="C152" s="27">
        <f>'2016_pres_election'!L149/'2016_pres_election'!R149*100</f>
        <v>16.298571903022253</v>
      </c>
      <c r="D152" s="27">
        <f>'2016_pres_election'!G149/'2016_pres_election'!R149*100</f>
        <v>81.800066423115254</v>
      </c>
      <c r="E152" s="27">
        <f>'2016_pres_election'!Q149/'2016_pres_election'!R149*100</f>
        <v>1.9013616738625041</v>
      </c>
      <c r="F152" s="77">
        <f>'2016 voter turnout'!AQ149</f>
        <v>12124</v>
      </c>
      <c r="G152" s="39">
        <f>'2016 voter turnout'!G149/'2016 voter turnout'!AQ149*100</f>
        <v>4.1240514681623229E-2</v>
      </c>
      <c r="H152" s="39">
        <f>'2016 voter turnout'!D149/'2016 voter turnout'!AQ149*100</f>
        <v>5.7736720554272515E-2</v>
      </c>
      <c r="I152" s="27">
        <f>'2016 voter turnout'!M149/'2016 voter turnout'!AQ149*100</f>
        <v>50.247443088089739</v>
      </c>
      <c r="J152" s="27">
        <f>'2016 voter turnout'!J149/'2016 voter turnout'!AQ149*100</f>
        <v>44.102606400527876</v>
      </c>
      <c r="K152" s="27">
        <f>('2016 voter turnout'!P149+'2016 voter turnout'!S149)/'2016 voter turnout'!AQ149*100</f>
        <v>0.25569119102606402</v>
      </c>
      <c r="L152" s="27">
        <f>('2016 voter turnout'!V149+'2016 voter turnout'!Y149)/'2016 voter turnout'!AQ149*100</f>
        <v>0.48663807324315406</v>
      </c>
      <c r="M152" s="27">
        <f>('2016 voter turnout'!AB149+'2016 voter turnout'!AE149+'2016 voter turnout'!AH149+'2016 voter turnout'!AK149+'2016 voter turnout'!AN149)/'2016 voter turnout'!AQ149*100</f>
        <v>4.8086440118772682</v>
      </c>
      <c r="N152" s="38" t="str">
        <f>'11-1-16 registered voters'!Q155</f>
        <v>14372</v>
      </c>
      <c r="O152" s="39">
        <f>'11-1-16 registered voters'!H155/$N152*100</f>
        <v>5.5663790704146954E-2</v>
      </c>
      <c r="P152" s="39">
        <f>'11-1-16 registered voters'!G155/$N152*100</f>
        <v>6.9579738380183692E-2</v>
      </c>
      <c r="Q152" s="39">
        <f>'11-1-16 registered voters'!L155/$N152*100</f>
        <v>49.749512941831334</v>
      </c>
      <c r="R152" s="39">
        <f>'11-1-16 registered voters'!K155/$N152*100</f>
        <v>43.953520734762037</v>
      </c>
      <c r="S152" s="27">
        <f>('11-1-16 registered voters'!E155+'11-1-16 registered voters'!F155)/N152*100</f>
        <v>0.27136097968271639</v>
      </c>
      <c r="T152" s="27">
        <f>('11-1-16 registered voters'!I155+'11-1-16 registered voters'!J155)/N152*100</f>
        <v>0.58446980239354296</v>
      </c>
      <c r="U152" s="27">
        <f>('11-1-16 registered voters'!C155+'11-1-16 registered voters'!D155+'11-1-16 registered voters'!M155+'11-1-16 registered voters'!N155+'11-1-16 registered voters'!O155+'11-1-16 registered voters'!P155)/N152*100</f>
        <v>5.3158920122460342</v>
      </c>
      <c r="V152" s="27">
        <f>'2014_gov_election'!R149</f>
        <v>7743</v>
      </c>
      <c r="W152" s="27">
        <f>'2014_gov_election'!L149/V152*100</f>
        <v>20.947952989797237</v>
      </c>
      <c r="X152" s="27">
        <f>'2014_gov_election'!G149/V152*100</f>
        <v>76.391579491153308</v>
      </c>
      <c r="Y152" s="27">
        <f>'2014_gov_election'!Q149/V152*100</f>
        <v>2.660467519049464</v>
      </c>
      <c r="Z152" s="27">
        <f>V152/'2014_gov_election'!B149*100</f>
        <v>57.005079879260848</v>
      </c>
      <c r="AA152" s="27">
        <f t="shared" si="2"/>
        <v>7</v>
      </c>
    </row>
    <row r="153" spans="1:27">
      <c r="A153" t="s">
        <v>145</v>
      </c>
      <c r="B153" s="18">
        <f>'2016_pres_election'!R150</f>
        <v>10934</v>
      </c>
      <c r="C153" s="27">
        <f>'2016_pres_election'!L150/'2016_pres_election'!R150*100</f>
        <v>31.781598683007132</v>
      </c>
      <c r="D153" s="27">
        <f>'2016_pres_election'!G150/'2016_pres_election'!R150*100</f>
        <v>66.691055423449782</v>
      </c>
      <c r="E153" s="27">
        <f>'2016_pres_election'!Q150/'2016_pres_election'!R150*100</f>
        <v>1.5273458935430766</v>
      </c>
      <c r="F153" s="77">
        <f>'2016 voter turnout'!AQ150</f>
        <v>10843</v>
      </c>
      <c r="G153" s="39">
        <f>'2016 voter turnout'!G150/'2016 voter turnout'!AQ150*100</f>
        <v>15.816655907036797</v>
      </c>
      <c r="H153" s="39">
        <f>'2016 voter turnout'!D150/'2016 voter turnout'!AQ150*100</f>
        <v>8.8905284515355518</v>
      </c>
      <c r="I153" s="27">
        <f>'2016 voter turnout'!M150/'2016 voter turnout'!AQ150*100</f>
        <v>38.125979894863043</v>
      </c>
      <c r="J153" s="27">
        <f>'2016 voter turnout'!J150/'2016 voter turnout'!AQ150*100</f>
        <v>32.41722770450982</v>
      </c>
      <c r="K153" s="27">
        <f>('2016 voter turnout'!P150+'2016 voter turnout'!S150)/'2016 voter turnout'!AQ150*100</f>
        <v>0.21211841741215531</v>
      </c>
      <c r="L153" s="27">
        <f>('2016 voter turnout'!V150+'2016 voter turnout'!Y150)/'2016 voter turnout'!AQ150*100</f>
        <v>0.22134095729964032</v>
      </c>
      <c r="M153" s="27">
        <f>('2016 voter turnout'!AB150+'2016 voter turnout'!AE150+'2016 voter turnout'!AH150+'2016 voter turnout'!AK150+'2016 voter turnout'!AN150)/'2016 voter turnout'!AQ150*100</f>
        <v>4.3161486673429863</v>
      </c>
      <c r="N153" s="38" t="str">
        <f>'11-1-16 registered voters'!Q156</f>
        <v>14053</v>
      </c>
      <c r="O153" s="39">
        <f>'11-1-16 registered voters'!H156/$N153*100</f>
        <v>16.266989254963356</v>
      </c>
      <c r="P153" s="39">
        <f>'11-1-16 registered voters'!G156/$N153*100</f>
        <v>10.638297872340425</v>
      </c>
      <c r="Q153" s="39">
        <f>'11-1-16 registered voters'!L156/$N153*100</f>
        <v>36.141749092720417</v>
      </c>
      <c r="R153" s="39">
        <f>'11-1-16 registered voters'!K156/$N153*100</f>
        <v>30.356507507293816</v>
      </c>
      <c r="S153" s="27">
        <f>('11-1-16 registered voters'!E156+'11-1-16 registered voters'!F156)/N153*100</f>
        <v>0.31310040560734365</v>
      </c>
      <c r="T153" s="27">
        <f>('11-1-16 registered voters'!I156+'11-1-16 registered voters'!J156)/N153*100</f>
        <v>0.31310040560734365</v>
      </c>
      <c r="U153" s="27">
        <f>('11-1-16 registered voters'!C156+'11-1-16 registered voters'!D156+'11-1-16 registered voters'!M156+'11-1-16 registered voters'!N156+'11-1-16 registered voters'!O156+'11-1-16 registered voters'!P156)/N153*100</f>
        <v>5.9702554614673025</v>
      </c>
      <c r="V153" s="27">
        <f>'2014_gov_election'!R150</f>
        <v>7071</v>
      </c>
      <c r="W153" s="27">
        <f>'2014_gov_election'!L150/V153*100</f>
        <v>34.690991373214537</v>
      </c>
      <c r="X153" s="27">
        <f>'2014_gov_election'!G150/V153*100</f>
        <v>62.664403903266866</v>
      </c>
      <c r="Y153" s="27">
        <f>'2014_gov_election'!Q150/V153*100</f>
        <v>2.6446047235185972</v>
      </c>
      <c r="Z153" s="27">
        <f>V153/'2014_gov_election'!B150*100</f>
        <v>50.947474601916568</v>
      </c>
      <c r="AA153" s="27">
        <f t="shared" si="2"/>
        <v>49</v>
      </c>
    </row>
    <row r="154" spans="1:27">
      <c r="A154" t="s">
        <v>146</v>
      </c>
      <c r="B154" s="18">
        <f>'2016_pres_election'!R151</f>
        <v>23956</v>
      </c>
      <c r="C154" s="27">
        <f>'2016_pres_election'!L151/'2016_pres_election'!R151*100</f>
        <v>17.594757054600098</v>
      </c>
      <c r="D154" s="27">
        <f>'2016_pres_election'!G151/'2016_pres_election'!R151*100</f>
        <v>79.103356152947072</v>
      </c>
      <c r="E154" s="27">
        <f>'2016_pres_election'!Q151/'2016_pres_election'!R151*100</f>
        <v>3.3018867924528301</v>
      </c>
      <c r="F154" s="77">
        <f>'2016 voter turnout'!AQ151</f>
        <v>23997</v>
      </c>
      <c r="G154" s="39">
        <f>'2016 voter turnout'!G151/'2016 voter turnout'!AQ151*100</f>
        <v>1.6085344001333501</v>
      </c>
      <c r="H154" s="39">
        <f>'2016 voter turnout'!D151/'2016 voter turnout'!AQ151*100</f>
        <v>0.97512189023627949</v>
      </c>
      <c r="I154" s="27">
        <f>'2016 voter turnout'!M151/'2016 voter turnout'!AQ151*100</f>
        <v>47.026711672292372</v>
      </c>
      <c r="J154" s="27">
        <f>'2016 voter turnout'!J151/'2016 voter turnout'!AQ151*100</f>
        <v>40.388381881068469</v>
      </c>
      <c r="K154" s="27">
        <f>('2016 voter turnout'!P151+'2016 voter turnout'!S151)/'2016 voter turnout'!AQ151*100</f>
        <v>0.20835937825561529</v>
      </c>
      <c r="L154" s="27">
        <f>('2016 voter turnout'!V151+'2016 voter turnout'!Y151)/'2016 voter turnout'!AQ151*100</f>
        <v>0.32920781764387219</v>
      </c>
      <c r="M154" s="27">
        <f>('2016 voter turnout'!AB151+'2016 voter turnout'!AE151+'2016 voter turnout'!AH151+'2016 voter turnout'!AK151+'2016 voter turnout'!AN151)/'2016 voter turnout'!AQ151*100</f>
        <v>9.4636829603700452</v>
      </c>
      <c r="N154" s="38" t="str">
        <f>'11-1-16 registered voters'!Q157</f>
        <v>33017</v>
      </c>
      <c r="O154" s="39">
        <f>'11-1-16 registered voters'!H157/$N154*100</f>
        <v>1.8535905745525032</v>
      </c>
      <c r="P154" s="39">
        <f>'11-1-16 registered voters'!G157/$N154*100</f>
        <v>1.2751007056970651</v>
      </c>
      <c r="Q154" s="39">
        <f>'11-1-16 registered voters'!L157/$N154*100</f>
        <v>45.216100796559353</v>
      </c>
      <c r="R154" s="39">
        <f>'11-1-16 registered voters'!K157/$N154*100</f>
        <v>38.701275100705693</v>
      </c>
      <c r="S154" s="27">
        <f>('11-1-16 registered voters'!E157+'11-1-16 registered voters'!F157)/N154*100</f>
        <v>0.22715570766574794</v>
      </c>
      <c r="T154" s="27">
        <f>('11-1-16 registered voters'!I157+'11-1-16 registered voters'!J157)/N154*100</f>
        <v>0.38162158887845654</v>
      </c>
      <c r="U154" s="27">
        <f>('11-1-16 registered voters'!C157+'11-1-16 registered voters'!D157+'11-1-16 registered voters'!M157+'11-1-16 registered voters'!N157+'11-1-16 registered voters'!O157+'11-1-16 registered voters'!P157)/N154*100</f>
        <v>12.345155525941182</v>
      </c>
      <c r="V154" s="27">
        <f>'2014_gov_election'!R151</f>
        <v>12339</v>
      </c>
      <c r="W154" s="27">
        <f>'2014_gov_election'!L151/V154*100</f>
        <v>26.395980225301891</v>
      </c>
      <c r="X154" s="27">
        <f>'2014_gov_election'!G151/V154*100</f>
        <v>70.216387065402387</v>
      </c>
      <c r="Y154" s="27">
        <f>'2014_gov_election'!Q151/V154*100</f>
        <v>3.3876327092957292</v>
      </c>
      <c r="Z154" s="27">
        <f>V154/'2014_gov_election'!B151*100</f>
        <v>40.421280220140211</v>
      </c>
      <c r="AA154" s="27">
        <f t="shared" si="2"/>
        <v>145</v>
      </c>
    </row>
    <row r="155" spans="1:27">
      <c r="A155" t="s">
        <v>147</v>
      </c>
      <c r="B155" s="18">
        <f>'2016_pres_election'!R152</f>
        <v>40472</v>
      </c>
      <c r="C155" s="27">
        <f>'2016_pres_election'!L152/'2016_pres_election'!R152*100</f>
        <v>20.488238782368057</v>
      </c>
      <c r="D155" s="27">
        <f>'2016_pres_election'!G152/'2016_pres_election'!R152*100</f>
        <v>76.905020755089936</v>
      </c>
      <c r="E155" s="27">
        <f>'2016_pres_election'!Q152/'2016_pres_election'!R152*100</f>
        <v>2.6067404625420045</v>
      </c>
      <c r="F155" s="77">
        <f>'2016 voter turnout'!AQ152</f>
        <v>40333</v>
      </c>
      <c r="G155" s="39">
        <f>'2016 voter turnout'!G152/'2016 voter turnout'!AQ152*100</f>
        <v>7.2124563012917458</v>
      </c>
      <c r="H155" s="39">
        <f>'2016 voter turnout'!D152/'2016 voter turnout'!AQ152*100</f>
        <v>3.9620162150100411</v>
      </c>
      <c r="I155" s="27">
        <f>'2016 voter turnout'!M152/'2016 voter turnout'!AQ152*100</f>
        <v>40.482979198175187</v>
      </c>
      <c r="J155" s="27">
        <f>'2016 voter turnout'!J152/'2016 voter turnout'!AQ152*100</f>
        <v>34.949049165695584</v>
      </c>
      <c r="K155" s="27">
        <f>('2016 voter turnout'!P152+'2016 voter turnout'!S152)/'2016 voter turnout'!AQ152*100</f>
        <v>0.39173877470061735</v>
      </c>
      <c r="L155" s="27">
        <f>('2016 voter turnout'!V152+'2016 voter turnout'!Y152)/'2016 voter turnout'!AQ152*100</f>
        <v>0.82314729873800618</v>
      </c>
      <c r="M155" s="27">
        <f>('2016 voter turnout'!AB152+'2016 voter turnout'!AE152+'2016 voter turnout'!AH152+'2016 voter turnout'!AK152+'2016 voter turnout'!AN152)/'2016 voter turnout'!AQ152*100</f>
        <v>12.178613046388813</v>
      </c>
      <c r="N155" s="38" t="str">
        <f>'11-1-16 registered voters'!Q158</f>
        <v>51339</v>
      </c>
      <c r="O155" s="39">
        <f>'11-1-16 registered voters'!H158/$N155*100</f>
        <v>7.9257484563392353</v>
      </c>
      <c r="P155" s="39">
        <f>'11-1-16 registered voters'!G158/$N155*100</f>
        <v>5.1559243460137516</v>
      </c>
      <c r="Q155" s="39">
        <f>'11-1-16 registered voters'!L158/$N155*100</f>
        <v>38.117220826272423</v>
      </c>
      <c r="R155" s="39">
        <f>'11-1-16 registered voters'!K158/$N155*100</f>
        <v>33.11712343442607</v>
      </c>
      <c r="S155" s="27">
        <f>('11-1-16 registered voters'!E158+'11-1-16 registered voters'!F158)/N155*100</f>
        <v>0.50254192718985569</v>
      </c>
      <c r="T155" s="27">
        <f>('11-1-16 registered voters'!I158+'11-1-16 registered voters'!J158)/N155*100</f>
        <v>0.98170981125460177</v>
      </c>
      <c r="U155" s="27">
        <f>('11-1-16 registered voters'!C158+'11-1-16 registered voters'!D158+'11-1-16 registered voters'!M158+'11-1-16 registered voters'!N158+'11-1-16 registered voters'!O158+'11-1-16 registered voters'!P158)/N155*100</f>
        <v>14.199731198504061</v>
      </c>
      <c r="V155" s="27">
        <f>'2014_gov_election'!R152</f>
        <v>25839</v>
      </c>
      <c r="W155" s="27">
        <f>'2014_gov_election'!L152/V155*100</f>
        <v>20.75931731104145</v>
      </c>
      <c r="X155" s="27">
        <f>'2014_gov_election'!G152/V155*100</f>
        <v>76.8025078369906</v>
      </c>
      <c r="Y155" s="27">
        <f>'2014_gov_election'!Q152/V155*100</f>
        <v>2.4381748519679554</v>
      </c>
      <c r="Z155" s="27">
        <f>V155/'2014_gov_election'!B152*100</f>
        <v>53.520164046479834</v>
      </c>
      <c r="AA155" s="27">
        <f t="shared" si="2"/>
        <v>27</v>
      </c>
    </row>
    <row r="156" spans="1:27">
      <c r="A156" t="s">
        <v>148</v>
      </c>
      <c r="B156" s="18">
        <f>'2016_pres_election'!R153</f>
        <v>12159</v>
      </c>
      <c r="C156" s="27">
        <f>'2016_pres_election'!L153/'2016_pres_election'!R153*100</f>
        <v>28.291800312525702</v>
      </c>
      <c r="D156" s="27">
        <f>'2016_pres_election'!G153/'2016_pres_election'!R153*100</f>
        <v>70.013981412945142</v>
      </c>
      <c r="E156" s="27">
        <f>'2016_pres_election'!Q153/'2016_pres_election'!R153*100</f>
        <v>1.6942182745291554</v>
      </c>
      <c r="F156" s="77">
        <f>'2016 voter turnout'!AQ153</f>
        <v>11996</v>
      </c>
      <c r="G156" s="39">
        <f>'2016 voter turnout'!G153/'2016 voter turnout'!AQ153*100</f>
        <v>14.404801600533512</v>
      </c>
      <c r="H156" s="39">
        <f>'2016 voter turnout'!D153/'2016 voter turnout'!AQ153*100</f>
        <v>7.0940313437812614</v>
      </c>
      <c r="I156" s="27">
        <f>'2016 voter turnout'!M153/'2016 voter turnout'!AQ153*100</f>
        <v>40.505168389463151</v>
      </c>
      <c r="J156" s="27">
        <f>'2016 voter turnout'!J153/'2016 voter turnout'!AQ153*100</f>
        <v>34.328109369789928</v>
      </c>
      <c r="K156" s="27">
        <f>('2016 voter turnout'!P153+'2016 voter turnout'!S153)/'2016 voter turnout'!AQ153*100</f>
        <v>0.37512504168056021</v>
      </c>
      <c r="L156" s="27">
        <f>('2016 voter turnout'!V153+'2016 voter turnout'!Y153)/'2016 voter turnout'!AQ153*100</f>
        <v>0.59186395465155051</v>
      </c>
      <c r="M156" s="27">
        <f>('2016 voter turnout'!AB153+'2016 voter turnout'!AE153+'2016 voter turnout'!AH153+'2016 voter turnout'!AK153+'2016 voter turnout'!AN153)/'2016 voter turnout'!AQ153*100</f>
        <v>2.7009003001000331</v>
      </c>
      <c r="N156" s="38" t="str">
        <f>'11-1-16 registered voters'!Q159</f>
        <v>16170</v>
      </c>
      <c r="O156" s="39">
        <f>'11-1-16 registered voters'!H159/$N156*100</f>
        <v>16.060606060606062</v>
      </c>
      <c r="P156" s="39">
        <f>'11-1-16 registered voters'!G159/$N156*100</f>
        <v>9.1527520098948667</v>
      </c>
      <c r="Q156" s="39">
        <f>'11-1-16 registered voters'!L159/$N156*100</f>
        <v>37.680890538033395</v>
      </c>
      <c r="R156" s="39">
        <f>'11-1-16 registered voters'!K159/$N156*100</f>
        <v>31.657390228818798</v>
      </c>
      <c r="S156" s="27">
        <f>('11-1-16 registered voters'!E159+'11-1-16 registered voters'!F159)/N156*100</f>
        <v>0.45763760049474334</v>
      </c>
      <c r="T156" s="27">
        <f>('11-1-16 registered voters'!I159+'11-1-16 registered voters'!J159)/N156*100</f>
        <v>0.69264069264069261</v>
      </c>
      <c r="U156" s="27">
        <f>('11-1-16 registered voters'!C159+'11-1-16 registered voters'!D159+'11-1-16 registered voters'!M159+'11-1-16 registered voters'!N159+'11-1-16 registered voters'!O159+'11-1-16 registered voters'!P159)/N156*100</f>
        <v>4.2980828695114406</v>
      </c>
      <c r="V156" s="27">
        <f>'2014_gov_election'!R153</f>
        <v>6655</v>
      </c>
      <c r="W156" s="27">
        <f>'2014_gov_election'!L153/V156*100</f>
        <v>31.239669421487605</v>
      </c>
      <c r="X156" s="27">
        <f>'2014_gov_election'!G153/V156*100</f>
        <v>66.521412471825698</v>
      </c>
      <c r="Y156" s="27">
        <f>'2014_gov_election'!Q153/V156*100</f>
        <v>2.2389181066867017</v>
      </c>
      <c r="Z156" s="27">
        <f>V156/'2014_gov_election'!B153*100</f>
        <v>40.458386528056415</v>
      </c>
      <c r="AA156" s="27">
        <f t="shared" si="2"/>
        <v>144</v>
      </c>
    </row>
    <row r="157" spans="1:27">
      <c r="A157" t="s">
        <v>149</v>
      </c>
      <c r="B157" s="18">
        <f>'2016_pres_election'!R154</f>
        <v>2333</v>
      </c>
      <c r="C157" s="27">
        <f>'2016_pres_election'!L154/'2016_pres_election'!R154*100</f>
        <v>56.322331761680246</v>
      </c>
      <c r="D157" s="27">
        <f>'2016_pres_election'!G154/'2016_pres_election'!R154*100</f>
        <v>42.477496785255035</v>
      </c>
      <c r="E157" s="27">
        <f>'2016_pres_election'!Q154/'2016_pres_election'!R154*100</f>
        <v>1.2001714530647234</v>
      </c>
      <c r="F157" s="77">
        <f>'2016 voter turnout'!AQ154</f>
        <v>2309</v>
      </c>
      <c r="G157" s="39">
        <f>'2016 voter turnout'!G154/'2016 voter turnout'!AQ154*100</f>
        <v>34.733650931139017</v>
      </c>
      <c r="H157" s="39">
        <f>'2016 voter turnout'!D154/'2016 voter turnout'!AQ154*100</f>
        <v>18.016457340840191</v>
      </c>
      <c r="I157" s="27">
        <f>'2016 voter turnout'!M154/'2016 voter turnout'!AQ154*100</f>
        <v>23.386747509744481</v>
      </c>
      <c r="J157" s="27">
        <f>'2016 voter turnout'!J154/'2016 voter turnout'!AQ154*100</f>
        <v>21.437851883932439</v>
      </c>
      <c r="K157" s="27">
        <f>('2016 voter turnout'!P154+'2016 voter turnout'!S154)/'2016 voter turnout'!AQ154*100</f>
        <v>0.21654395842356</v>
      </c>
      <c r="L157" s="27">
        <f>('2016 voter turnout'!V154+'2016 voter turnout'!Y154)/'2016 voter turnout'!AQ154*100</f>
        <v>0.12992637505413598</v>
      </c>
      <c r="M157" s="27">
        <f>('2016 voter turnout'!AB154+'2016 voter turnout'!AE154+'2016 voter turnout'!AH154+'2016 voter turnout'!AK154+'2016 voter turnout'!AN154)/'2016 voter turnout'!AQ154*100</f>
        <v>2.0788220008661757</v>
      </c>
      <c r="N157" s="38" t="str">
        <f>'11-1-16 registered voters'!Q160</f>
        <v>3104</v>
      </c>
      <c r="O157" s="39">
        <f>'11-1-16 registered voters'!H160/$N157*100</f>
        <v>33.634020618556704</v>
      </c>
      <c r="P157" s="39">
        <f>'11-1-16 registered voters'!G160/$N157*100</f>
        <v>22.615979381443299</v>
      </c>
      <c r="Q157" s="39">
        <f>'11-1-16 registered voters'!L160/$N157*100</f>
        <v>20.586340206185564</v>
      </c>
      <c r="R157" s="39">
        <f>'11-1-16 registered voters'!K160/$N157*100</f>
        <v>19.458762886597938</v>
      </c>
      <c r="S157" s="27">
        <f>('11-1-16 registered voters'!E160+'11-1-16 registered voters'!F160)/N157*100</f>
        <v>0.19329896907216496</v>
      </c>
      <c r="T157" s="27">
        <f>('11-1-16 registered voters'!I160+'11-1-16 registered voters'!J160)/N157*100</f>
        <v>0.22551546391752575</v>
      </c>
      <c r="U157" s="27">
        <f>('11-1-16 registered voters'!C160+'11-1-16 registered voters'!D160+'11-1-16 registered voters'!M160+'11-1-16 registered voters'!N160+'11-1-16 registered voters'!O160+'11-1-16 registered voters'!P160)/N157*100</f>
        <v>3.2860824742268044</v>
      </c>
      <c r="V157" s="27">
        <f>'2014_gov_election'!R154</f>
        <v>1485</v>
      </c>
      <c r="W157" s="27">
        <f>'2014_gov_election'!L154/V157*100</f>
        <v>53.265993265993259</v>
      </c>
      <c r="X157" s="27">
        <f>'2014_gov_election'!G154/V157*100</f>
        <v>45.117845117845121</v>
      </c>
      <c r="Y157" s="27">
        <f>'2014_gov_election'!Q154/V157*100</f>
        <v>1.6161616161616161</v>
      </c>
      <c r="Z157" s="27">
        <f>V157/'2014_gov_election'!B154*100</f>
        <v>47.112944162436548</v>
      </c>
      <c r="AA157" s="27">
        <f t="shared" si="2"/>
        <v>90</v>
      </c>
    </row>
    <row r="158" spans="1:27">
      <c r="A158" t="s">
        <v>150</v>
      </c>
      <c r="B158" s="18">
        <f>'2016_pres_election'!R155</f>
        <v>8447</v>
      </c>
      <c r="C158" s="27">
        <f>'2016_pres_election'!L155/'2016_pres_election'!R155*100</f>
        <v>49.721794720018941</v>
      </c>
      <c r="D158" s="27">
        <f>'2016_pres_election'!G155/'2016_pres_election'!R155*100</f>
        <v>49.118030069847286</v>
      </c>
      <c r="E158" s="27">
        <f>'2016_pres_election'!Q155/'2016_pres_election'!R155*100</f>
        <v>1.1601752101337752</v>
      </c>
      <c r="F158" s="77">
        <f>'2016 voter turnout'!AQ155</f>
        <v>8419</v>
      </c>
      <c r="G158" s="39">
        <f>'2016 voter turnout'!G155/'2016 voter turnout'!AQ155*100</f>
        <v>29.777883359068774</v>
      </c>
      <c r="H158" s="39">
        <f>'2016 voter turnout'!D155/'2016 voter turnout'!AQ155*100</f>
        <v>15.678821712792493</v>
      </c>
      <c r="I158" s="27">
        <f>'2016 voter turnout'!M155/'2016 voter turnout'!AQ155*100</f>
        <v>27.699251692600068</v>
      </c>
      <c r="J158" s="27">
        <f>'2016 voter turnout'!J155/'2016 voter turnout'!AQ155*100</f>
        <v>24.599121035752464</v>
      </c>
      <c r="K158" s="27">
        <f>('2016 voter turnout'!P155+'2016 voter turnout'!S155)/'2016 voter turnout'!AQ155*100</f>
        <v>7.1267371421784062E-2</v>
      </c>
      <c r="L158" s="27">
        <f>('2016 voter turnout'!V155+'2016 voter turnout'!Y155)/'2016 voter turnout'!AQ155*100</f>
        <v>0.24943579997624421</v>
      </c>
      <c r="M158" s="27">
        <f>('2016 voter turnout'!AB155+'2016 voter turnout'!AE155+'2016 voter turnout'!AH155+'2016 voter turnout'!AK155+'2016 voter turnout'!AN155)/'2016 voter turnout'!AQ155*100</f>
        <v>1.9242190283881695</v>
      </c>
      <c r="N158" s="38" t="str">
        <f>'11-1-16 registered voters'!Q161</f>
        <v>11011</v>
      </c>
      <c r="O158" s="39">
        <f>'11-1-16 registered voters'!H161/$N158*100</f>
        <v>30.233402960675686</v>
      </c>
      <c r="P158" s="39">
        <f>'11-1-16 registered voters'!G161/$N158*100</f>
        <v>19.026428117337208</v>
      </c>
      <c r="Q158" s="39">
        <f>'11-1-16 registered voters'!L161/$N158*100</f>
        <v>25.365543547361728</v>
      </c>
      <c r="R158" s="39">
        <f>'11-1-16 registered voters'!K161/$N158*100</f>
        <v>22.404867859413315</v>
      </c>
      <c r="S158" s="27">
        <f>('11-1-16 registered voters'!E161+'11-1-16 registered voters'!F161)/N158*100</f>
        <v>0.15439106348197257</v>
      </c>
      <c r="T158" s="27">
        <f>('11-1-16 registered voters'!I161+'11-1-16 registered voters'!J161)/N158*100</f>
        <v>0.27245481790936338</v>
      </c>
      <c r="U158" s="27">
        <f>('11-1-16 registered voters'!C161+'11-1-16 registered voters'!D161+'11-1-16 registered voters'!M161+'11-1-16 registered voters'!N161+'11-1-16 registered voters'!O161+'11-1-16 registered voters'!P161)/N158*100</f>
        <v>2.5429116338207249</v>
      </c>
      <c r="V158" s="27">
        <f>'2014_gov_election'!R155</f>
        <v>6049</v>
      </c>
      <c r="W158" s="27">
        <f>'2014_gov_election'!L155/V158*100</f>
        <v>51.281203504711527</v>
      </c>
      <c r="X158" s="27">
        <f>'2014_gov_election'!G155/V158*100</f>
        <v>47.627707059018022</v>
      </c>
      <c r="Y158" s="27">
        <f>'2014_gov_election'!Q155/V158*100</f>
        <v>1.091089436270458</v>
      </c>
      <c r="Z158" s="27">
        <f>V158/'2014_gov_election'!B155*100</f>
        <v>55.156378225585847</v>
      </c>
      <c r="AA158" s="27">
        <f t="shared" si="2"/>
        <v>13</v>
      </c>
    </row>
    <row r="159" spans="1:27">
      <c r="A159" t="s">
        <v>151</v>
      </c>
      <c r="B159" s="18">
        <f>'2016_pres_election'!R156</f>
        <v>10386</v>
      </c>
      <c r="C159" s="27">
        <f>'2016_pres_election'!L156/'2016_pres_election'!R156*100</f>
        <v>19.651453880223375</v>
      </c>
      <c r="D159" s="27">
        <f>'2016_pres_election'!G156/'2016_pres_election'!R156*100</f>
        <v>78.499903716541496</v>
      </c>
      <c r="E159" s="27">
        <f>'2016_pres_election'!Q156/'2016_pres_election'!R156*100</f>
        <v>1.8486424032351241</v>
      </c>
      <c r="F159" s="77">
        <f>'2016 voter turnout'!AQ156</f>
        <v>10241</v>
      </c>
      <c r="G159" s="39">
        <f>'2016 voter turnout'!G156/'2016 voter turnout'!AQ156*100</f>
        <v>8.3195000488233575</v>
      </c>
      <c r="H159" s="39">
        <f>'2016 voter turnout'!D156/'2016 voter turnout'!AQ156*100</f>
        <v>4.3941021384630403</v>
      </c>
      <c r="I159" s="27">
        <f>'2016 voter turnout'!M156/'2016 voter turnout'!AQ156*100</f>
        <v>42.876672199980469</v>
      </c>
      <c r="J159" s="27">
        <f>'2016 voter turnout'!J156/'2016 voter turnout'!AQ156*100</f>
        <v>37.867395762132602</v>
      </c>
      <c r="K159" s="27">
        <f>('2016 voter turnout'!P156+'2016 voter turnout'!S156)/'2016 voter turnout'!AQ156*100</f>
        <v>0.31246948540181618</v>
      </c>
      <c r="L159" s="27">
        <f>('2016 voter turnout'!V156+'2016 voter turnout'!Y156)/'2016 voter turnout'!AQ156*100</f>
        <v>0.64446831364124602</v>
      </c>
      <c r="M159" s="27">
        <f>('2016 voter turnout'!AB156+'2016 voter turnout'!AE156+'2016 voter turnout'!AH156+'2016 voter turnout'!AK156+'2016 voter turnout'!AN156)/'2016 voter turnout'!AQ156*100</f>
        <v>5.5853920515574655</v>
      </c>
      <c r="N159" s="38" t="str">
        <f>'11-1-16 registered voters'!Q162</f>
        <v>13505</v>
      </c>
      <c r="O159" s="39">
        <f>'11-1-16 registered voters'!H162/$N159*100</f>
        <v>9.6038504257682344</v>
      </c>
      <c r="P159" s="39">
        <f>'11-1-16 registered voters'!G162/$N159*100</f>
        <v>5.7089966679007773</v>
      </c>
      <c r="Q159" s="39">
        <f>'11-1-16 registered voters'!L162/$N159*100</f>
        <v>40.903369122547204</v>
      </c>
      <c r="R159" s="39">
        <f>'11-1-16 registered voters'!K162/$N159*100</f>
        <v>35.275823768974455</v>
      </c>
      <c r="S159" s="27">
        <f>('11-1-16 registered voters'!E162+'11-1-16 registered voters'!F162)/N159*100</f>
        <v>0.36282858200666418</v>
      </c>
      <c r="T159" s="27">
        <f>('11-1-16 registered voters'!I162+'11-1-16 registered voters'!J162)/N159*100</f>
        <v>0.87375046279155877</v>
      </c>
      <c r="U159" s="27">
        <f>('11-1-16 registered voters'!C162+'11-1-16 registered voters'!D162+'11-1-16 registered voters'!M162+'11-1-16 registered voters'!N162+'11-1-16 registered voters'!O162+'11-1-16 registered voters'!P162)/N159*100</f>
        <v>7.2713809700111067</v>
      </c>
      <c r="V159" s="27">
        <f>'2014_gov_election'!R156</f>
        <v>6133</v>
      </c>
      <c r="W159" s="27">
        <f>'2014_gov_election'!L156/V159*100</f>
        <v>28.159139083645851</v>
      </c>
      <c r="X159" s="27">
        <f>'2014_gov_election'!G156/V159*100</f>
        <v>69.003750203815429</v>
      </c>
      <c r="Y159" s="27">
        <f>'2014_gov_election'!Q156/V159*100</f>
        <v>2.8371107125387249</v>
      </c>
      <c r="Z159" s="27">
        <f>V159/'2014_gov_election'!B156*100</f>
        <v>44.936987104337632</v>
      </c>
      <c r="AA159" s="27">
        <f t="shared" si="2"/>
        <v>114</v>
      </c>
    </row>
    <row r="160" spans="1:27">
      <c r="A160" t="s">
        <v>152</v>
      </c>
      <c r="B160" s="18">
        <f>'2016_pres_election'!R157</f>
        <v>1116</v>
      </c>
      <c r="C160" s="27">
        <f>'2016_pres_election'!L157/'2016_pres_election'!R157*100</f>
        <v>42.383512544802862</v>
      </c>
      <c r="D160" s="27">
        <f>'2016_pres_election'!G157/'2016_pres_election'!R157*100</f>
        <v>56.451612903225815</v>
      </c>
      <c r="E160" s="27">
        <f>'2016_pres_election'!Q157/'2016_pres_election'!R157*100</f>
        <v>1.1648745519713262</v>
      </c>
      <c r="F160" s="77">
        <f>'2016 voter turnout'!AQ157</f>
        <v>1108</v>
      </c>
      <c r="G160" s="39">
        <f>'2016 voter turnout'!G157/'2016 voter turnout'!AQ157*100</f>
        <v>23.375451263537904</v>
      </c>
      <c r="H160" s="39">
        <f>'2016 voter turnout'!D157/'2016 voter turnout'!AQ157*100</f>
        <v>14.440433212996389</v>
      </c>
      <c r="I160" s="27">
        <f>'2016 voter turnout'!M157/'2016 voter turnout'!AQ157*100</f>
        <v>30.956678700361014</v>
      </c>
      <c r="J160" s="27">
        <f>'2016 voter turnout'!J157/'2016 voter turnout'!AQ157*100</f>
        <v>29.512635379061368</v>
      </c>
      <c r="K160" s="27">
        <f>('2016 voter turnout'!P157+'2016 voter turnout'!S157)/'2016 voter turnout'!AQ157*100</f>
        <v>0</v>
      </c>
      <c r="L160" s="27">
        <f>('2016 voter turnout'!V157+'2016 voter turnout'!Y157)/'2016 voter turnout'!AQ157*100</f>
        <v>0.27075812274368227</v>
      </c>
      <c r="M160" s="27">
        <f>('2016 voter turnout'!AB157+'2016 voter turnout'!AE157+'2016 voter turnout'!AH157+'2016 voter turnout'!AK157+'2016 voter turnout'!AN157)/'2016 voter turnout'!AQ157*100</f>
        <v>1.4440433212996391</v>
      </c>
      <c r="N160" s="38" t="str">
        <f>'11-1-16 registered voters'!Q163</f>
        <v>1433</v>
      </c>
      <c r="O160" s="39">
        <f>'11-1-16 registered voters'!H163/$N160*100</f>
        <v>24.284717376133987</v>
      </c>
      <c r="P160" s="39">
        <f>'11-1-16 registered voters'!G163/$N160*100</f>
        <v>19.120725750174458</v>
      </c>
      <c r="Q160" s="39">
        <f>'11-1-16 registered voters'!L163/$N160*100</f>
        <v>27.424982554082344</v>
      </c>
      <c r="R160" s="39">
        <f>'11-1-16 registered voters'!K163/$N160*100</f>
        <v>26.866713189113749</v>
      </c>
      <c r="S160" s="27">
        <f>('11-1-16 registered voters'!E163+'11-1-16 registered voters'!F163)/N160*100</f>
        <v>0</v>
      </c>
      <c r="T160" s="27">
        <f>('11-1-16 registered voters'!I163+'11-1-16 registered voters'!J163)/N160*100</f>
        <v>0.34891835310537334</v>
      </c>
      <c r="U160" s="27">
        <f>('11-1-16 registered voters'!C163+'11-1-16 registered voters'!D163+'11-1-16 registered voters'!M163+'11-1-16 registered voters'!N163+'11-1-16 registered voters'!O163+'11-1-16 registered voters'!P163)/N160*100</f>
        <v>1.9539427773900906</v>
      </c>
      <c r="V160" s="27">
        <f>'2014_gov_election'!R157</f>
        <v>777</v>
      </c>
      <c r="W160" s="27">
        <f>'2014_gov_election'!L157/V160*100</f>
        <v>45.945945945945951</v>
      </c>
      <c r="X160" s="27">
        <f>'2014_gov_election'!G157/V160*100</f>
        <v>52.767052767052768</v>
      </c>
      <c r="Y160" s="27">
        <f>'2014_gov_election'!Q157/V160*100</f>
        <v>1.287001287001287</v>
      </c>
      <c r="Z160" s="27">
        <f>V160/'2014_gov_election'!B157*100</f>
        <v>53.958333333333329</v>
      </c>
      <c r="AA160" s="27">
        <f t="shared" si="2"/>
        <v>22</v>
      </c>
    </row>
    <row r="161" spans="1:27">
      <c r="A161" t="s">
        <v>153</v>
      </c>
      <c r="B161" s="18">
        <f>'2016_pres_election'!R158</f>
        <v>2102</v>
      </c>
      <c r="C161" s="27">
        <f>'2016_pres_election'!L158/'2016_pres_election'!R158*100</f>
        <v>30.732635585156991</v>
      </c>
      <c r="D161" s="27">
        <f>'2016_pres_election'!G158/'2016_pres_election'!R158*100</f>
        <v>67.602283539486208</v>
      </c>
      <c r="E161" s="27">
        <f>'2016_pres_election'!Q158/'2016_pres_election'!R158*100</f>
        <v>1.6650808753568032</v>
      </c>
      <c r="F161" s="77">
        <f>'2016 voter turnout'!AQ158</f>
        <v>2061</v>
      </c>
      <c r="G161" s="39">
        <f>'2016 voter turnout'!G158/'2016 voter turnout'!AQ158*100</f>
        <v>14.750121300339641</v>
      </c>
      <c r="H161" s="39">
        <f>'2016 voter turnout'!D158/'2016 voter turnout'!AQ158*100</f>
        <v>9.9466278505579826</v>
      </c>
      <c r="I161" s="27">
        <f>'2016 voter turnout'!M158/'2016 voter turnout'!AQ158*100</f>
        <v>36.8753032508491</v>
      </c>
      <c r="J161" s="27">
        <f>'2016 voter turnout'!J158/'2016 voter turnout'!AQ158*100</f>
        <v>36.001940805434259</v>
      </c>
      <c r="K161" s="27">
        <f>('2016 voter turnout'!P158+'2016 voter turnout'!S158)/'2016 voter turnout'!AQ158*100</f>
        <v>0</v>
      </c>
      <c r="L161" s="27">
        <f>('2016 voter turnout'!V158+'2016 voter turnout'!Y158)/'2016 voter turnout'!AQ158*100</f>
        <v>0.63076176613294521</v>
      </c>
      <c r="M161" s="27">
        <f>('2016 voter turnout'!AB158+'2016 voter turnout'!AE158+'2016 voter turnout'!AH158+'2016 voter turnout'!AK158+'2016 voter turnout'!AN158)/'2016 voter turnout'!AQ158*100</f>
        <v>1.7952450266860747</v>
      </c>
      <c r="N161" s="38" t="str">
        <f>'11-1-16 registered voters'!Q164</f>
        <v>2710</v>
      </c>
      <c r="O161" s="39">
        <f>'11-1-16 registered voters'!H164/$N161*100</f>
        <v>14.723247232472325</v>
      </c>
      <c r="P161" s="39">
        <f>'11-1-16 registered voters'!G164/$N161*100</f>
        <v>11.29151291512915</v>
      </c>
      <c r="Q161" s="39">
        <f>'11-1-16 registered voters'!L164/$N161*100</f>
        <v>36.605166051660518</v>
      </c>
      <c r="R161" s="39">
        <f>'11-1-16 registered voters'!K164/$N161*100</f>
        <v>34.61254612546125</v>
      </c>
      <c r="S161" s="27">
        <f>('11-1-16 registered voters'!E164+'11-1-16 registered voters'!F164)/N161*100</f>
        <v>3.6900369003690037E-2</v>
      </c>
      <c r="T161" s="27">
        <f>('11-1-16 registered voters'!I164+'11-1-16 registered voters'!J164)/N161*100</f>
        <v>0.59040590405904059</v>
      </c>
      <c r="U161" s="27">
        <f>('11-1-16 registered voters'!C164+'11-1-16 registered voters'!D164+'11-1-16 registered voters'!M164+'11-1-16 registered voters'!N164+'11-1-16 registered voters'!O164+'11-1-16 registered voters'!P164)/N161*100</f>
        <v>2.1402214022140225</v>
      </c>
      <c r="V161" s="27">
        <f>'2014_gov_election'!R158</f>
        <v>1501</v>
      </c>
      <c r="W161" s="27">
        <f>'2014_gov_election'!L158/V161*100</f>
        <v>39.573617588274487</v>
      </c>
      <c r="X161" s="27">
        <f>'2014_gov_election'!G158/V161*100</f>
        <v>58.361092604930043</v>
      </c>
      <c r="Y161" s="27">
        <f>'2014_gov_election'!Q158/V161*100</f>
        <v>2.0652898067954695</v>
      </c>
      <c r="Z161" s="27">
        <f>V161/'2014_gov_election'!B158*100</f>
        <v>52.427523576667831</v>
      </c>
      <c r="AA161" s="27">
        <f t="shared" si="2"/>
        <v>39</v>
      </c>
    </row>
    <row r="162" spans="1:27">
      <c r="A162" t="s">
        <v>154</v>
      </c>
      <c r="B162" s="18">
        <f>'2016_pres_election'!R159</f>
        <v>11783</v>
      </c>
      <c r="C162" s="27">
        <f>'2016_pres_election'!L159/'2016_pres_election'!R159*100</f>
        <v>14.20690825765934</v>
      </c>
      <c r="D162" s="27">
        <f>'2016_pres_election'!G159/'2016_pres_election'!R159*100</f>
        <v>82.839684290927607</v>
      </c>
      <c r="E162" s="27">
        <f>'2016_pres_election'!Q159/'2016_pres_election'!R159*100</f>
        <v>2.9534074514130526</v>
      </c>
      <c r="F162" s="77">
        <f>'2016 voter turnout'!AQ159</f>
        <v>11787</v>
      </c>
      <c r="G162" s="39">
        <f>'2016 voter turnout'!G159/'2016 voter turnout'!AQ159*100</f>
        <v>0.56842283872062438</v>
      </c>
      <c r="H162" s="39">
        <f>'2016 voter turnout'!D159/'2016 voter turnout'!AQ159*100</f>
        <v>0.39874437940103508</v>
      </c>
      <c r="I162" s="27">
        <f>'2016 voter turnout'!M159/'2016 voter turnout'!AQ159*100</f>
        <v>50.055145499278865</v>
      </c>
      <c r="J162" s="27">
        <f>'2016 voter turnout'!J159/'2016 voter turnout'!AQ159*100</f>
        <v>44.684822261813864</v>
      </c>
      <c r="K162" s="27">
        <f>('2016 voter turnout'!P159+'2016 voter turnout'!S159)/'2016 voter turnout'!AQ159*100</f>
        <v>0.27996945787732247</v>
      </c>
      <c r="L162" s="27">
        <f>('2016 voter turnout'!V159+'2016 voter turnout'!Y159)/'2016 voter turnout'!AQ159*100</f>
        <v>0.62781029948248079</v>
      </c>
      <c r="M162" s="27">
        <f>('2016 voter turnout'!AB159+'2016 voter turnout'!AE159+'2016 voter turnout'!AH159+'2016 voter turnout'!AK159+'2016 voter turnout'!AN159)/'2016 voter turnout'!AQ159*100</f>
        <v>3.3850852634258084</v>
      </c>
      <c r="N162" s="38" t="str">
        <f>'11-1-16 registered voters'!Q165</f>
        <v>14684</v>
      </c>
      <c r="O162" s="39">
        <f>'11-1-16 registered voters'!H165/$N162*100</f>
        <v>0.61972214655407243</v>
      </c>
      <c r="P162" s="39">
        <f>'11-1-16 registered voters'!G165/$N162*100</f>
        <v>0.55162081176791067</v>
      </c>
      <c r="Q162" s="39">
        <f>'11-1-16 registered voters'!L165/$N162*100</f>
        <v>49.441569054753472</v>
      </c>
      <c r="R162" s="39">
        <f>'11-1-16 registered voters'!K165/$N162*100</f>
        <v>44.265867611005177</v>
      </c>
      <c r="S162" s="27">
        <f>('11-1-16 registered voters'!E165+'11-1-16 registered voters'!F165)/N162*100</f>
        <v>0.32688640697357668</v>
      </c>
      <c r="T162" s="27">
        <f>('11-1-16 registered voters'!I165+'11-1-16 registered voters'!J165)/N162*100</f>
        <v>0.70825388177608284</v>
      </c>
      <c r="U162" s="27">
        <f>('11-1-16 registered voters'!C165+'11-1-16 registered voters'!D165+'11-1-16 registered voters'!M165+'11-1-16 registered voters'!N165+'11-1-16 registered voters'!O165+'11-1-16 registered voters'!P165)/N162*100</f>
        <v>4.0860800871697087</v>
      </c>
      <c r="V162" s="27">
        <f>'2014_gov_election'!R159</f>
        <v>7665</v>
      </c>
      <c r="W162" s="27">
        <f>'2014_gov_election'!L159/V162*100</f>
        <v>18.486627527723417</v>
      </c>
      <c r="X162" s="27">
        <f>'2014_gov_election'!G159/V162*100</f>
        <v>78.082191780821915</v>
      </c>
      <c r="Y162" s="27">
        <f>'2014_gov_election'!Q159/V162*100</f>
        <v>3.4311806914546641</v>
      </c>
      <c r="Z162" s="27">
        <f>V162/'2014_gov_election'!B159*100</f>
        <v>55.471124620060785</v>
      </c>
      <c r="AA162" s="27">
        <f t="shared" si="2"/>
        <v>12</v>
      </c>
    </row>
    <row r="163" spans="1:27">
      <c r="A163" t="s">
        <v>155</v>
      </c>
      <c r="B163" s="18">
        <f>'2016_pres_election'!R160</f>
        <v>30398</v>
      </c>
      <c r="C163" s="27">
        <f>'2016_pres_election'!L160/'2016_pres_election'!R160*100</f>
        <v>26.110270412527143</v>
      </c>
      <c r="D163" s="27">
        <f>'2016_pres_election'!G160/'2016_pres_election'!R160*100</f>
        <v>70.85005592473189</v>
      </c>
      <c r="E163" s="27">
        <f>'2016_pres_election'!Q160/'2016_pres_election'!R160*100</f>
        <v>3.0396736627409697</v>
      </c>
      <c r="F163" s="77">
        <f>'2016 voter turnout'!AQ160</f>
        <v>30109</v>
      </c>
      <c r="G163" s="39">
        <f>'2016 voter turnout'!G160/'2016 voter turnout'!AQ160*100</f>
        <v>2.0824338237736226</v>
      </c>
      <c r="H163" s="39">
        <f>'2016 voter turnout'!D160/'2016 voter turnout'!AQ160*100</f>
        <v>1.3750041515825833</v>
      </c>
      <c r="I163" s="27">
        <f>'2016 voter turnout'!M160/'2016 voter turnout'!AQ160*100</f>
        <v>42.037264605267524</v>
      </c>
      <c r="J163" s="27">
        <f>'2016 voter turnout'!J160/'2016 voter turnout'!AQ160*100</f>
        <v>36.052343153210003</v>
      </c>
      <c r="K163" s="27">
        <f>('2016 voter turnout'!P160+'2016 voter turnout'!S160)/'2016 voter turnout'!AQ160*100</f>
        <v>0.60447042412567664</v>
      </c>
      <c r="L163" s="27">
        <f>('2016 voter turnout'!V160+'2016 voter turnout'!Y160)/'2016 voter turnout'!AQ160*100</f>
        <v>9.6980969145438252</v>
      </c>
      <c r="M163" s="27">
        <f>('2016 voter turnout'!AB160+'2016 voter turnout'!AE160+'2016 voter turnout'!AH160+'2016 voter turnout'!AK160+'2016 voter turnout'!AN160)/'2016 voter turnout'!AQ160*100</f>
        <v>8.1503869274967613</v>
      </c>
      <c r="N163" s="38" t="str">
        <f>'11-1-16 registered voters'!Q166</f>
        <v>39523</v>
      </c>
      <c r="O163" s="39">
        <f>'11-1-16 registered voters'!H166/$N163*100</f>
        <v>2.2594438681274194</v>
      </c>
      <c r="P163" s="39">
        <f>'11-1-16 registered voters'!G166/$N163*100</f>
        <v>1.7103964780001517</v>
      </c>
      <c r="Q163" s="39">
        <f>'11-1-16 registered voters'!L166/$N163*100</f>
        <v>39.885636211826025</v>
      </c>
      <c r="R163" s="39">
        <f>'11-1-16 registered voters'!K166/$N163*100</f>
        <v>34.207929560003038</v>
      </c>
      <c r="S163" s="27">
        <f>('11-1-16 registered voters'!E166+'11-1-16 registered voters'!F166)/N163*100</f>
        <v>0.7059180730207727</v>
      </c>
      <c r="T163" s="27">
        <f>('11-1-16 registered voters'!I166+'11-1-16 registered voters'!J166)/N163*100</f>
        <v>10.930344356450675</v>
      </c>
      <c r="U163" s="27">
        <f>('11-1-16 registered voters'!C166+'11-1-16 registered voters'!D166+'11-1-16 registered voters'!M166+'11-1-16 registered voters'!N166+'11-1-16 registered voters'!O166+'11-1-16 registered voters'!P166)/N163*100</f>
        <v>10.300331452571921</v>
      </c>
      <c r="V163" s="27">
        <f>'2014_gov_election'!R160</f>
        <v>15794</v>
      </c>
      <c r="W163" s="27">
        <f>'2014_gov_election'!L160/V163*100</f>
        <v>28.561479042674431</v>
      </c>
      <c r="X163" s="27">
        <f>'2014_gov_election'!G160/V163*100</f>
        <v>66.886159301000376</v>
      </c>
      <c r="Y163" s="27">
        <f>'2014_gov_election'!Q160/V163*100</f>
        <v>4.5523616563251865</v>
      </c>
      <c r="Z163" s="27">
        <f>V163/'2014_gov_election'!B160*100</f>
        <v>41.958450666808353</v>
      </c>
      <c r="AA163" s="27">
        <f t="shared" si="2"/>
        <v>138</v>
      </c>
    </row>
    <row r="164" spans="1:27">
      <c r="A164" t="s">
        <v>156</v>
      </c>
      <c r="B164" s="18">
        <f>'2016_pres_election'!R161</f>
        <v>2973</v>
      </c>
      <c r="C164" s="27">
        <f>'2016_pres_election'!L161/'2016_pres_election'!R161*100</f>
        <v>28.657921291624621</v>
      </c>
      <c r="D164" s="27">
        <f>'2016_pres_election'!G161/'2016_pres_election'!R161*100</f>
        <v>70.501177262024896</v>
      </c>
      <c r="E164" s="27">
        <f>'2016_pres_election'!Q161/'2016_pres_election'!R161*100</f>
        <v>0.8409014463504878</v>
      </c>
      <c r="F164" s="77">
        <f>'2016 voter turnout'!AQ161</f>
        <v>2944</v>
      </c>
      <c r="G164" s="39">
        <f>'2016 voter turnout'!G161/'2016 voter turnout'!AQ161*100</f>
        <v>16.304347826086957</v>
      </c>
      <c r="H164" s="39">
        <f>'2016 voter turnout'!D161/'2016 voter turnout'!AQ161*100</f>
        <v>8.695652173913043</v>
      </c>
      <c r="I164" s="27">
        <f>'2016 voter turnout'!M161/'2016 voter turnout'!AQ161*100</f>
        <v>38.451086956521742</v>
      </c>
      <c r="J164" s="27">
        <f>'2016 voter turnout'!J161/'2016 voter turnout'!AQ161*100</f>
        <v>34.714673913043477</v>
      </c>
      <c r="K164" s="27">
        <f>('2016 voter turnout'!P161+'2016 voter turnout'!S161)/'2016 voter turnout'!AQ161*100</f>
        <v>0.23777173913043481</v>
      </c>
      <c r="L164" s="27">
        <f>('2016 voter turnout'!V161+'2016 voter turnout'!Y161)/'2016 voter turnout'!AQ161*100</f>
        <v>0.57744565217391297</v>
      </c>
      <c r="M164" s="27">
        <f>('2016 voter turnout'!AB161+'2016 voter turnout'!AE161+'2016 voter turnout'!AH161+'2016 voter turnout'!AK161+'2016 voter turnout'!AN161)/'2016 voter turnout'!AQ161*100</f>
        <v>1.0190217391304348</v>
      </c>
      <c r="N164" s="38" t="str">
        <f>'11-1-16 registered voters'!Q167</f>
        <v>3937</v>
      </c>
      <c r="O164" s="39">
        <f>'11-1-16 registered voters'!H167/$N164*100</f>
        <v>17.500635001270002</v>
      </c>
      <c r="P164" s="39">
        <f>'11-1-16 registered voters'!G167/$N164*100</f>
        <v>11.607823215646432</v>
      </c>
      <c r="Q164" s="39">
        <f>'11-1-16 registered voters'!L167/$N164*100</f>
        <v>35.99187198374397</v>
      </c>
      <c r="R164" s="39">
        <f>'11-1-16 registered voters'!K167/$N164*100</f>
        <v>32.816865633731268</v>
      </c>
      <c r="S164" s="27">
        <f>('11-1-16 registered voters'!E167+'11-1-16 registered voters'!F167)/N164*100</f>
        <v>0.27940055880111764</v>
      </c>
      <c r="T164" s="27">
        <f>('11-1-16 registered voters'!I167+'11-1-16 registered voters'!J167)/N164*100</f>
        <v>0.60960121920243837</v>
      </c>
      <c r="U164" s="27">
        <f>('11-1-16 registered voters'!C167+'11-1-16 registered voters'!D167+'11-1-16 registered voters'!M167+'11-1-16 registered voters'!N167+'11-1-16 registered voters'!O167+'11-1-16 registered voters'!P167)/N164*100</f>
        <v>1.1938023876047752</v>
      </c>
      <c r="V164" s="27">
        <f>'2014_gov_election'!R161</f>
        <v>1870</v>
      </c>
      <c r="W164" s="27">
        <f>'2014_gov_election'!L161/V164*100</f>
        <v>32.620320855614978</v>
      </c>
      <c r="X164" s="27">
        <f>'2014_gov_election'!G161/V164*100</f>
        <v>65.133689839572199</v>
      </c>
      <c r="Y164" s="27">
        <f>'2014_gov_election'!Q161/V164*100</f>
        <v>2.2459893048128343</v>
      </c>
      <c r="Z164" s="27">
        <f>V164/'2014_gov_election'!B161*100</f>
        <v>47.961015645037193</v>
      </c>
      <c r="AA164" s="27">
        <f t="shared" si="2"/>
        <v>83</v>
      </c>
    </row>
    <row r="165" spans="1:27">
      <c r="A165" t="s">
        <v>157</v>
      </c>
      <c r="B165" s="18">
        <f>'2016_pres_election'!R162</f>
        <v>4477</v>
      </c>
      <c r="C165" s="27">
        <f>'2016_pres_election'!L162/'2016_pres_election'!R162*100</f>
        <v>41.277641277641273</v>
      </c>
      <c r="D165" s="27">
        <f>'2016_pres_election'!G162/'2016_pres_election'!R162*100</f>
        <v>57.449184721911998</v>
      </c>
      <c r="E165" s="27">
        <f>'2016_pres_election'!Q162/'2016_pres_election'!R162*100</f>
        <v>1.2731740004467278</v>
      </c>
      <c r="F165" s="77">
        <f>'2016 voter turnout'!AQ162</f>
        <v>4469</v>
      </c>
      <c r="G165" s="39">
        <f>'2016 voter turnout'!G162/'2016 voter turnout'!AQ162*100</f>
        <v>23.114790780935333</v>
      </c>
      <c r="H165" s="39">
        <f>'2016 voter turnout'!D162/'2016 voter turnout'!AQ162*100</f>
        <v>11.926605504587156</v>
      </c>
      <c r="I165" s="27">
        <f>'2016 voter turnout'!M162/'2016 voter turnout'!AQ162*100</f>
        <v>32.803759230252858</v>
      </c>
      <c r="J165" s="27">
        <f>'2016 voter turnout'!J162/'2016 voter turnout'!AQ162*100</f>
        <v>29.715820093980756</v>
      </c>
      <c r="K165" s="27">
        <f>('2016 voter turnout'!P162+'2016 voter turnout'!S162)/'2016 voter turnout'!AQ162*100</f>
        <v>0.26851644663235624</v>
      </c>
      <c r="L165" s="27">
        <f>('2016 voter turnout'!V162+'2016 voter turnout'!Y162)/'2016 voter turnout'!AQ162*100</f>
        <v>0.11188185276348177</v>
      </c>
      <c r="M165" s="27">
        <f>('2016 voter turnout'!AB162+'2016 voter turnout'!AE162+'2016 voter turnout'!AH162+'2016 voter turnout'!AK162+'2016 voter turnout'!AN162)/'2016 voter turnout'!AQ162*100</f>
        <v>2.0586260908480645</v>
      </c>
      <c r="N165" s="38" t="str">
        <f>'11-1-16 registered voters'!Q168</f>
        <v>5832</v>
      </c>
      <c r="O165" s="39">
        <f>'11-1-16 registered voters'!H168/$N165*100</f>
        <v>23.456790123456788</v>
      </c>
      <c r="P165" s="39">
        <f>'11-1-16 registered voters'!G168/$N165*100</f>
        <v>14.643347050754457</v>
      </c>
      <c r="Q165" s="39">
        <f>'11-1-16 registered voters'!L168/$N165*100</f>
        <v>30.401234567901238</v>
      </c>
      <c r="R165" s="39">
        <f>'11-1-16 registered voters'!K168/$N165*100</f>
        <v>28.257887517146781</v>
      </c>
      <c r="S165" s="27">
        <f>('11-1-16 registered voters'!E168+'11-1-16 registered voters'!F168)/N165*100</f>
        <v>0.2743484224965706</v>
      </c>
      <c r="T165" s="27">
        <f>('11-1-16 registered voters'!I168+'11-1-16 registered voters'!J168)/N165*100</f>
        <v>0.24005486968449932</v>
      </c>
      <c r="U165" s="27">
        <f>('11-1-16 registered voters'!C168+'11-1-16 registered voters'!D168+'11-1-16 registered voters'!M168+'11-1-16 registered voters'!N168+'11-1-16 registered voters'!O168+'11-1-16 registered voters'!P168)/N165*100</f>
        <v>2.7263374485596708</v>
      </c>
      <c r="V165" s="27">
        <f>'2014_gov_election'!R162</f>
        <v>3086</v>
      </c>
      <c r="W165" s="27">
        <f>'2014_gov_election'!L162/V165*100</f>
        <v>43.324692158133502</v>
      </c>
      <c r="X165" s="27">
        <f>'2014_gov_election'!G162/V165*100</f>
        <v>54.795852235904086</v>
      </c>
      <c r="Y165" s="27">
        <f>'2014_gov_election'!Q162/V165*100</f>
        <v>1.8794556059624108</v>
      </c>
      <c r="Z165" s="27">
        <f>V165/'2014_gov_election'!B162*100</f>
        <v>52.536601974804221</v>
      </c>
      <c r="AA165" s="27">
        <f t="shared" si="2"/>
        <v>36</v>
      </c>
    </row>
    <row r="166" spans="1:27">
      <c r="A166" t="s">
        <v>158</v>
      </c>
      <c r="B166" s="18">
        <f>'2016_pres_election'!R163</f>
        <v>4278</v>
      </c>
      <c r="C166" s="27">
        <f>'2016_pres_election'!L163/'2016_pres_election'!R163*100</f>
        <v>44.273024777933614</v>
      </c>
      <c r="D166" s="27">
        <f>'2016_pres_election'!G163/'2016_pres_election'!R163*100</f>
        <v>54.534829359513793</v>
      </c>
      <c r="E166" s="27">
        <f>'2016_pres_election'!Q163/'2016_pres_election'!R163*100</f>
        <v>1.1921458625525947</v>
      </c>
      <c r="F166" s="77">
        <f>'2016 voter turnout'!AQ163</f>
        <v>4238</v>
      </c>
      <c r="G166" s="39">
        <f>'2016 voter turnout'!G163/'2016 voter turnout'!AQ163*100</f>
        <v>25.696083058046248</v>
      </c>
      <c r="H166" s="39">
        <f>'2016 voter turnout'!D163/'2016 voter turnout'!AQ163*100</f>
        <v>14.723926380368098</v>
      </c>
      <c r="I166" s="27">
        <f>'2016 voter turnout'!M163/'2016 voter turnout'!AQ163*100</f>
        <v>30.226521944313355</v>
      </c>
      <c r="J166" s="27">
        <f>'2016 voter turnout'!J163/'2016 voter turnout'!AQ163*100</f>
        <v>27.324209532798488</v>
      </c>
      <c r="K166" s="27">
        <f>('2016 voter turnout'!P163+'2016 voter turnout'!S163)/'2016 voter turnout'!AQ163*100</f>
        <v>9.4384143463898063E-2</v>
      </c>
      <c r="L166" s="27">
        <f>('2016 voter turnout'!V163+'2016 voter turnout'!Y163)/'2016 voter turnout'!AQ163*100</f>
        <v>7.0788107597923561E-2</v>
      </c>
      <c r="M166" s="27">
        <f>('2016 voter turnout'!AB163+'2016 voter turnout'!AE163+'2016 voter turnout'!AH163+'2016 voter turnout'!AK163+'2016 voter turnout'!AN163)/'2016 voter turnout'!AQ163*100</f>
        <v>1.8640868334119869</v>
      </c>
      <c r="N166" s="38" t="str">
        <f>'11-1-16 registered voters'!Q169</f>
        <v>5482</v>
      </c>
      <c r="O166" s="39">
        <f>'11-1-16 registered voters'!H169/$N166*100</f>
        <v>24.717256475738779</v>
      </c>
      <c r="P166" s="39">
        <f>'11-1-16 registered voters'!G169/$N166*100</f>
        <v>17.676030645749726</v>
      </c>
      <c r="Q166" s="39">
        <f>'11-1-16 registered voters'!L169/$N166*100</f>
        <v>28.785114921561473</v>
      </c>
      <c r="R166" s="39">
        <f>'11-1-16 registered voters'!K169/$N166*100</f>
        <v>26.121853338197738</v>
      </c>
      <c r="S166" s="27">
        <f>('11-1-16 registered voters'!E169+'11-1-16 registered voters'!F169)/N166*100</f>
        <v>0.16417365924844946</v>
      </c>
      <c r="T166" s="27">
        <f>('11-1-16 registered voters'!I169+'11-1-16 registered voters'!J169)/N166*100</f>
        <v>5.4724553082816485E-2</v>
      </c>
      <c r="U166" s="27">
        <f>('11-1-16 registered voters'!C169+'11-1-16 registered voters'!D169+'11-1-16 registered voters'!M169+'11-1-16 registered voters'!N169+'11-1-16 registered voters'!O169+'11-1-16 registered voters'!P169)/N166*100</f>
        <v>2.4808464064210143</v>
      </c>
      <c r="V166" s="27">
        <f>'2014_gov_election'!R163</f>
        <v>3141</v>
      </c>
      <c r="W166" s="27">
        <f>'2014_gov_election'!L163/V166*100</f>
        <v>49.41101560012735</v>
      </c>
      <c r="X166" s="27">
        <f>'2014_gov_election'!G163/V166*100</f>
        <v>49.156319643425661</v>
      </c>
      <c r="Y166" s="27">
        <f>'2014_gov_election'!Q163/V166*100</f>
        <v>1.4326647564469914</v>
      </c>
      <c r="Z166" s="27">
        <f>V166/'2014_gov_election'!B163*100</f>
        <v>58.426339285714292</v>
      </c>
      <c r="AA166" s="27">
        <f t="shared" si="2"/>
        <v>4</v>
      </c>
    </row>
    <row r="167" spans="1:27">
      <c r="A167" t="s">
        <v>159</v>
      </c>
      <c r="B167" s="18">
        <f>'2016_pres_election'!R164</f>
        <v>8280</v>
      </c>
      <c r="C167" s="27">
        <f>'2016_pres_election'!L164/'2016_pres_election'!R164*100</f>
        <v>24.396135265700483</v>
      </c>
      <c r="D167" s="27">
        <f>'2016_pres_election'!G164/'2016_pres_election'!R164*100</f>
        <v>74.299516908212553</v>
      </c>
      <c r="E167" s="27">
        <f>'2016_pres_election'!Q164/'2016_pres_election'!R164*100</f>
        <v>1.3043478260869565</v>
      </c>
      <c r="F167" s="77">
        <f>'2016 voter turnout'!AQ164</f>
        <v>8145</v>
      </c>
      <c r="G167" s="39">
        <f>'2016 voter turnout'!G164/'2016 voter turnout'!AQ164*100</f>
        <v>13.124616329036218</v>
      </c>
      <c r="H167" s="39">
        <f>'2016 voter turnout'!D164/'2016 voter turnout'!AQ164*100</f>
        <v>7.0718232044198901</v>
      </c>
      <c r="I167" s="27">
        <f>'2016 voter turnout'!M164/'2016 voter turnout'!AQ164*100</f>
        <v>40.061387354205038</v>
      </c>
      <c r="J167" s="27">
        <f>'2016 voter turnout'!J164/'2016 voter turnout'!AQ164*100</f>
        <v>36.893799877225291</v>
      </c>
      <c r="K167" s="27">
        <f>('2016 voter turnout'!P164+'2016 voter turnout'!S164)/'2016 voter turnout'!AQ164*100</f>
        <v>0.14732965009208102</v>
      </c>
      <c r="L167" s="27">
        <f>('2016 voter turnout'!V164+'2016 voter turnout'!Y164)/'2016 voter turnout'!AQ164*100</f>
        <v>0.33149171270718231</v>
      </c>
      <c r="M167" s="27">
        <f>('2016 voter turnout'!AB164+'2016 voter turnout'!AE164+'2016 voter turnout'!AH164+'2016 voter turnout'!AK164+'2016 voter turnout'!AN164)/'2016 voter turnout'!AQ164*100</f>
        <v>2.3695518723143034</v>
      </c>
      <c r="N167" s="38" t="str">
        <f>'11-1-16 registered voters'!Q170</f>
        <v>10740</v>
      </c>
      <c r="O167" s="39">
        <f>'11-1-16 registered voters'!H170/$N167*100</f>
        <v>14.63687150837989</v>
      </c>
      <c r="P167" s="39">
        <f>'11-1-16 registered voters'!G170/$N167*100</f>
        <v>9.7206703910614518</v>
      </c>
      <c r="Q167" s="39">
        <f>'11-1-16 registered voters'!L170/$N167*100</f>
        <v>37.560521415270017</v>
      </c>
      <c r="R167" s="39">
        <f>'11-1-16 registered voters'!K170/$N167*100</f>
        <v>34.385474860335194</v>
      </c>
      <c r="S167" s="27">
        <f>('11-1-16 registered voters'!E170+'11-1-16 registered voters'!F170)/N167*100</f>
        <v>0.13966480446927373</v>
      </c>
      <c r="T167" s="27">
        <f>('11-1-16 registered voters'!I170+'11-1-16 registered voters'!J170)/N167*100</f>
        <v>0.41899441340782123</v>
      </c>
      <c r="U167" s="27">
        <f>('11-1-16 registered voters'!C170+'11-1-16 registered voters'!D170+'11-1-16 registered voters'!M170+'11-1-16 registered voters'!N170+'11-1-16 registered voters'!O170+'11-1-16 registered voters'!P170)/N167*100</f>
        <v>3.1378026070763503</v>
      </c>
      <c r="V167" s="27">
        <f>'2014_gov_election'!R164</f>
        <v>5172</v>
      </c>
      <c r="W167" s="27">
        <f>'2014_gov_election'!L164/V167*100</f>
        <v>27.030162412993043</v>
      </c>
      <c r="X167" s="27">
        <f>'2014_gov_election'!G164/V167*100</f>
        <v>70.166279969064192</v>
      </c>
      <c r="Y167" s="27">
        <f>'2014_gov_election'!Q164/V167*100</f>
        <v>2.8035576179427686</v>
      </c>
      <c r="Z167" s="27">
        <f>V167/'2014_gov_election'!B164*100</f>
        <v>47.77387770182893</v>
      </c>
      <c r="AA167" s="27">
        <f t="shared" si="2"/>
        <v>85</v>
      </c>
    </row>
    <row r="168" spans="1:27">
      <c r="A168" t="s">
        <v>160</v>
      </c>
      <c r="B168" s="18">
        <f>'2016_pres_election'!R165</f>
        <v>4092373</v>
      </c>
      <c r="C168" s="27">
        <f>'2016_pres_election'!L165/'2016_pres_election'!R165*100</f>
        <v>45.889340976494566</v>
      </c>
      <c r="D168" s="27">
        <f>'2016_pres_election'!G165/'2016_pres_election'!R165*100</f>
        <v>51.04871916611706</v>
      </c>
      <c r="E168" s="27">
        <f>'2016_pres_election'!Q165/'2016_pres_election'!R165*100</f>
        <v>3.0619398573883663</v>
      </c>
      <c r="F168" s="77">
        <f>'2016 voter turnout'!AQ165</f>
        <v>4079983</v>
      </c>
      <c r="G168" s="39">
        <f>'2016 voter turnout'!G165/'2016 voter turnout'!AQ165*100</f>
        <v>17.593945857127345</v>
      </c>
      <c r="H168" s="39">
        <f>'2016 voter turnout'!D165/'2016 voter turnout'!AQ165*100</f>
        <v>10.006120123539731</v>
      </c>
      <c r="I168" s="27">
        <f>'2016 voter turnout'!M165/'2016 voter turnout'!AQ165*100</f>
        <v>32.542439515066604</v>
      </c>
      <c r="J168" s="27">
        <f>'2016 voter turnout'!J165/'2016 voter turnout'!AQ165*100</f>
        <v>28.444579303394157</v>
      </c>
      <c r="K168" s="27">
        <f>('2016 voter turnout'!P165+'2016 voter turnout'!S165)/'2016 voter turnout'!AQ165*100</f>
        <v>1.5684133978009223</v>
      </c>
      <c r="L168" s="27">
        <f>('2016 voter turnout'!V165+'2016 voter turnout'!Y165)/'2016 voter turnout'!AQ165*100</f>
        <v>2.1030969981982768</v>
      </c>
      <c r="M168" s="27">
        <f>('2016 voter turnout'!AB165+'2016 voter turnout'!AE165+'2016 voter turnout'!AH165+'2016 voter turnout'!AK165+'2016 voter turnout'!AN165)/'2016 voter turnout'!AQ165*100</f>
        <v>7.7414048048729613</v>
      </c>
      <c r="N168" s="38" t="str">
        <f>'11-1-16 registered voters'!Q171</f>
        <v>5430571</v>
      </c>
      <c r="O168" s="39">
        <f>'11-1-16 registered voters'!H171/$N168*100</f>
        <v>17.925094801264912</v>
      </c>
      <c r="P168" s="39">
        <f>'11-1-16 registered voters'!G171/$N168*100</f>
        <v>12.155959290468719</v>
      </c>
      <c r="Q168" s="39">
        <f>'11-1-16 registered voters'!L171/$N168*100</f>
        <v>30.121602314010808</v>
      </c>
      <c r="R168" s="39">
        <f>'11-1-16 registered voters'!K171/$N168*100</f>
        <v>26.615212286148175</v>
      </c>
      <c r="S168" s="27">
        <f>('11-1-16 registered voters'!E171+'11-1-16 registered voters'!F171)/N168*100</f>
        <v>1.7834036236705129</v>
      </c>
      <c r="T168" s="27">
        <f>('11-1-16 registered voters'!I171+'11-1-16 registered voters'!J171)/N168*100</f>
        <v>2.3375442471887395</v>
      </c>
      <c r="U168" s="27">
        <f>('11-1-16 registered voters'!C171+'11-1-16 registered voters'!D171+'11-1-16 registered voters'!M171+'11-1-16 registered voters'!N171+'11-1-16 registered voters'!O171+'11-1-16 registered voters'!P171)/N168*100</f>
        <v>9.0611834372481272</v>
      </c>
      <c r="V168" s="27">
        <f>'2014_gov_election'!R165</f>
        <v>2550216</v>
      </c>
      <c r="W168" s="27">
        <f>'2014_gov_election'!L165/V168*100</f>
        <v>44.890079899114426</v>
      </c>
      <c r="X168" s="27">
        <f>'2014_gov_election'!G165/V168*100</f>
        <v>52.749923928012379</v>
      </c>
      <c r="Y168" s="27">
        <f>'2014_gov_election'!Q165/V168*100</f>
        <v>2.3599961728732</v>
      </c>
      <c r="Z168" s="27">
        <f>V168/'2014_gov_election'!B165*100</f>
        <v>49.125921610916357</v>
      </c>
    </row>
  </sheetData>
  <mergeCells count="32">
    <mergeCell ref="N6:U6"/>
    <mergeCell ref="N7:N8"/>
    <mergeCell ref="B4:U4"/>
    <mergeCell ref="V4:AA4"/>
    <mergeCell ref="B5:E5"/>
    <mergeCell ref="B6:B8"/>
    <mergeCell ref="C6:E6"/>
    <mergeCell ref="C7:C8"/>
    <mergeCell ref="D7:D8"/>
    <mergeCell ref="E7:E8"/>
    <mergeCell ref="F5:M5"/>
    <mergeCell ref="F6:F8"/>
    <mergeCell ref="G6:M6"/>
    <mergeCell ref="G7:H7"/>
    <mergeCell ref="I7:J7"/>
    <mergeCell ref="K7:K8"/>
    <mergeCell ref="L7:L8"/>
    <mergeCell ref="M7:M8"/>
    <mergeCell ref="AA7:AA8"/>
    <mergeCell ref="N5:U5"/>
    <mergeCell ref="O7:P7"/>
    <mergeCell ref="Q7:R7"/>
    <mergeCell ref="S7:S8"/>
    <mergeCell ref="T7:T8"/>
    <mergeCell ref="U7:U8"/>
    <mergeCell ref="V5:AA5"/>
    <mergeCell ref="W6:Y6"/>
    <mergeCell ref="V6:V8"/>
    <mergeCell ref="W7:W8"/>
    <mergeCell ref="X7:X8"/>
    <mergeCell ref="Y7:Y8"/>
    <mergeCell ref="Z7:Z8"/>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65"/>
  <sheetViews>
    <sheetView workbookViewId="0">
      <selection activeCell="K16" sqref="K16"/>
    </sheetView>
  </sheetViews>
  <sheetFormatPr defaultRowHeight="15"/>
  <cols>
    <col min="1" max="16384" width="9" style="20"/>
  </cols>
  <sheetData>
    <row r="1" spans="1:101" s="18" customFormat="1" ht="15.75">
      <c r="A1" s="18" t="s">
        <v>503</v>
      </c>
      <c r="G1" s="10"/>
      <c r="H1" s="1" t="s">
        <v>543</v>
      </c>
      <c r="L1" s="10"/>
      <c r="Q1" s="10"/>
      <c r="R1" s="10"/>
    </row>
    <row r="2" spans="1:101" s="18" customFormat="1" ht="15.75">
      <c r="A2" s="18" t="s">
        <v>714</v>
      </c>
      <c r="G2" s="10"/>
      <c r="L2" s="10"/>
      <c r="Q2" s="10"/>
      <c r="R2" s="10"/>
    </row>
    <row r="3" spans="1:101">
      <c r="A3" s="42" t="s">
        <v>341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row>
    <row r="4" spans="1:101">
      <c r="A4" s="20" t="s">
        <v>496</v>
      </c>
      <c r="B4" s="25" t="s">
        <v>496</v>
      </c>
      <c r="C4" s="43" t="s">
        <v>711</v>
      </c>
      <c r="D4" s="43"/>
      <c r="E4" s="43"/>
      <c r="F4" s="43"/>
      <c r="G4" s="43"/>
      <c r="H4" s="44" t="s">
        <v>712</v>
      </c>
      <c r="I4" s="44"/>
      <c r="J4" s="44"/>
      <c r="K4" s="44"/>
      <c r="L4" s="44"/>
      <c r="M4" s="43" t="s">
        <v>713</v>
      </c>
      <c r="N4" s="43"/>
      <c r="O4" s="43"/>
      <c r="P4" s="43"/>
      <c r="Q4" s="43"/>
      <c r="R4" s="20" t="s">
        <v>496</v>
      </c>
    </row>
    <row r="5" spans="1:101">
      <c r="A5" s="20" t="s">
        <v>178</v>
      </c>
      <c r="B5" s="25" t="s">
        <v>175</v>
      </c>
      <c r="C5" s="23" t="s">
        <v>497</v>
      </c>
      <c r="D5" s="23" t="s">
        <v>498</v>
      </c>
      <c r="E5" s="23" t="s">
        <v>499</v>
      </c>
      <c r="F5" s="23" t="s">
        <v>500</v>
      </c>
      <c r="G5" s="23" t="s">
        <v>501</v>
      </c>
      <c r="H5" s="20" t="s">
        <v>497</v>
      </c>
      <c r="I5" s="20" t="s">
        <v>498</v>
      </c>
      <c r="J5" s="20" t="s">
        <v>499</v>
      </c>
      <c r="K5" s="20" t="s">
        <v>500</v>
      </c>
      <c r="L5" s="20" t="s">
        <v>501</v>
      </c>
      <c r="M5" s="23" t="s">
        <v>497</v>
      </c>
      <c r="N5" s="23" t="s">
        <v>498</v>
      </c>
      <c r="O5" s="23" t="s">
        <v>499</v>
      </c>
      <c r="P5" s="23" t="s">
        <v>500</v>
      </c>
      <c r="Q5" s="23" t="s">
        <v>501</v>
      </c>
      <c r="R5" s="20" t="s">
        <v>161</v>
      </c>
    </row>
    <row r="6" spans="1:101">
      <c r="A6" s="20" t="s">
        <v>182</v>
      </c>
      <c r="B6" s="21">
        <v>9242</v>
      </c>
      <c r="C6" s="24">
        <v>2948</v>
      </c>
      <c r="D6" s="24">
        <v>362</v>
      </c>
      <c r="E6" s="24">
        <v>2182</v>
      </c>
      <c r="F6" s="24">
        <v>2</v>
      </c>
      <c r="G6" s="24">
        <v>5494</v>
      </c>
      <c r="H6" s="21">
        <v>677</v>
      </c>
      <c r="I6" s="21">
        <v>159</v>
      </c>
      <c r="J6" s="21">
        <v>598</v>
      </c>
      <c r="K6" s="21">
        <v>0</v>
      </c>
      <c r="L6" s="21">
        <v>1434</v>
      </c>
      <c r="M6" s="24">
        <v>41</v>
      </c>
      <c r="N6" s="24">
        <v>9</v>
      </c>
      <c r="O6" s="24">
        <v>27</v>
      </c>
      <c r="P6" s="24">
        <v>0</v>
      </c>
      <c r="Q6" s="24">
        <v>77</v>
      </c>
      <c r="R6" s="21">
        <v>7005</v>
      </c>
    </row>
    <row r="7" spans="1:101">
      <c r="A7" s="20" t="s">
        <v>183</v>
      </c>
      <c r="B7" s="21">
        <v>3695</v>
      </c>
      <c r="C7" s="24">
        <v>843</v>
      </c>
      <c r="D7" s="24">
        <v>58</v>
      </c>
      <c r="E7" s="24">
        <v>972</v>
      </c>
      <c r="F7" s="24">
        <v>5</v>
      </c>
      <c r="G7" s="24">
        <v>1878</v>
      </c>
      <c r="H7" s="21">
        <v>367</v>
      </c>
      <c r="I7" s="21">
        <v>30</v>
      </c>
      <c r="J7" s="21">
        <v>299</v>
      </c>
      <c r="K7" s="21">
        <v>1</v>
      </c>
      <c r="L7" s="21">
        <v>697</v>
      </c>
      <c r="M7" s="24">
        <v>24</v>
      </c>
      <c r="N7" s="24">
        <v>1</v>
      </c>
      <c r="O7" s="24">
        <v>10</v>
      </c>
      <c r="P7" s="24">
        <v>0</v>
      </c>
      <c r="Q7" s="24">
        <v>35</v>
      </c>
      <c r="R7" s="21">
        <v>2610</v>
      </c>
    </row>
    <row r="8" spans="1:101">
      <c r="A8" s="20" t="s">
        <v>184</v>
      </c>
      <c r="B8" s="21">
        <v>5385</v>
      </c>
      <c r="C8" s="24">
        <v>1142</v>
      </c>
      <c r="D8" s="24">
        <v>134</v>
      </c>
      <c r="E8" s="24">
        <v>2082</v>
      </c>
      <c r="F8" s="24">
        <v>6</v>
      </c>
      <c r="G8" s="24">
        <v>3364</v>
      </c>
      <c r="H8" s="21">
        <v>268</v>
      </c>
      <c r="I8" s="21">
        <v>37</v>
      </c>
      <c r="J8" s="21">
        <v>303</v>
      </c>
      <c r="K8" s="21">
        <v>0</v>
      </c>
      <c r="L8" s="21">
        <v>608</v>
      </c>
      <c r="M8" s="24">
        <v>21</v>
      </c>
      <c r="N8" s="24">
        <v>4</v>
      </c>
      <c r="O8" s="24">
        <v>22</v>
      </c>
      <c r="P8" s="24">
        <v>0</v>
      </c>
      <c r="Q8" s="24">
        <v>47</v>
      </c>
      <c r="R8" s="21">
        <v>4019</v>
      </c>
    </row>
    <row r="9" spans="1:101">
      <c r="A9" s="20" t="s">
        <v>185</v>
      </c>
      <c r="B9" s="21">
        <v>1974</v>
      </c>
      <c r="C9" s="24">
        <v>396</v>
      </c>
      <c r="D9" s="24">
        <v>76</v>
      </c>
      <c r="E9" s="24">
        <v>302</v>
      </c>
      <c r="F9" s="24">
        <v>1</v>
      </c>
      <c r="G9" s="24">
        <v>775</v>
      </c>
      <c r="H9" s="21">
        <v>319</v>
      </c>
      <c r="I9" s="21">
        <v>69</v>
      </c>
      <c r="J9" s="21">
        <v>261</v>
      </c>
      <c r="K9" s="21">
        <v>1</v>
      </c>
      <c r="L9" s="21">
        <v>650</v>
      </c>
      <c r="M9" s="24">
        <v>11</v>
      </c>
      <c r="N9" s="24">
        <v>1</v>
      </c>
      <c r="O9" s="24">
        <v>3</v>
      </c>
      <c r="P9" s="24">
        <v>0</v>
      </c>
      <c r="Q9" s="24">
        <v>15</v>
      </c>
      <c r="R9" s="21">
        <v>1440</v>
      </c>
    </row>
    <row r="10" spans="1:101">
      <c r="A10" s="20" t="s">
        <v>186</v>
      </c>
      <c r="B10" s="21">
        <v>21052</v>
      </c>
      <c r="C10" s="24">
        <v>2929</v>
      </c>
      <c r="D10" s="24">
        <v>330</v>
      </c>
      <c r="E10" s="24">
        <v>4433</v>
      </c>
      <c r="F10" s="24">
        <v>5</v>
      </c>
      <c r="G10" s="24">
        <v>7697</v>
      </c>
      <c r="H10" s="21">
        <v>3143</v>
      </c>
      <c r="I10" s="21">
        <v>724</v>
      </c>
      <c r="J10" s="21">
        <v>4099</v>
      </c>
      <c r="K10" s="21">
        <v>4</v>
      </c>
      <c r="L10" s="21">
        <v>7970</v>
      </c>
      <c r="M10" s="24">
        <v>192</v>
      </c>
      <c r="N10" s="24">
        <v>27</v>
      </c>
      <c r="O10" s="24">
        <v>200</v>
      </c>
      <c r="P10" s="24">
        <v>0</v>
      </c>
      <c r="Q10" s="24">
        <v>419</v>
      </c>
      <c r="R10" s="21">
        <v>16086</v>
      </c>
    </row>
    <row r="11" spans="1:101">
      <c r="A11" s="20" t="s">
        <v>187</v>
      </c>
      <c r="B11" s="21">
        <v>8581</v>
      </c>
      <c r="C11" s="24">
        <v>3079</v>
      </c>
      <c r="D11" s="24">
        <v>195</v>
      </c>
      <c r="E11" s="24">
        <v>2858</v>
      </c>
      <c r="F11" s="24">
        <v>2</v>
      </c>
      <c r="G11" s="24">
        <v>6134</v>
      </c>
      <c r="H11" s="21">
        <v>352</v>
      </c>
      <c r="I11" s="21">
        <v>40</v>
      </c>
      <c r="J11" s="21">
        <v>292</v>
      </c>
      <c r="K11" s="21">
        <v>0</v>
      </c>
      <c r="L11" s="21">
        <v>684</v>
      </c>
      <c r="M11" s="24">
        <v>77</v>
      </c>
      <c r="N11" s="24">
        <v>6</v>
      </c>
      <c r="O11" s="24">
        <v>49</v>
      </c>
      <c r="P11" s="24">
        <v>0</v>
      </c>
      <c r="Q11" s="24">
        <v>132</v>
      </c>
      <c r="R11" s="21">
        <v>6950</v>
      </c>
    </row>
    <row r="12" spans="1:101">
      <c r="A12" s="20" t="s">
        <v>188</v>
      </c>
      <c r="B12" s="21">
        <v>37213</v>
      </c>
      <c r="C12" s="24">
        <v>8881</v>
      </c>
      <c r="D12" s="24">
        <v>755</v>
      </c>
      <c r="E12" s="24">
        <v>11471</v>
      </c>
      <c r="F12" s="24">
        <v>1</v>
      </c>
      <c r="G12" s="24">
        <v>21108</v>
      </c>
      <c r="H12" s="21">
        <v>2832</v>
      </c>
      <c r="I12" s="21">
        <v>371</v>
      </c>
      <c r="J12" s="21">
        <v>3377</v>
      </c>
      <c r="K12" s="21">
        <v>0</v>
      </c>
      <c r="L12" s="21">
        <v>6580</v>
      </c>
      <c r="M12" s="24">
        <v>656</v>
      </c>
      <c r="N12" s="24">
        <v>46</v>
      </c>
      <c r="O12" s="24">
        <v>441</v>
      </c>
      <c r="P12" s="24">
        <v>0</v>
      </c>
      <c r="Q12" s="24">
        <v>1143</v>
      </c>
      <c r="R12" s="21">
        <v>28831</v>
      </c>
    </row>
    <row r="13" spans="1:101">
      <c r="A13" s="20" t="s">
        <v>189</v>
      </c>
      <c r="B13" s="21">
        <v>52253</v>
      </c>
      <c r="C13" s="24">
        <v>15525</v>
      </c>
      <c r="D13" s="24">
        <v>1038</v>
      </c>
      <c r="E13" s="24">
        <v>13327</v>
      </c>
      <c r="F13" s="24">
        <v>21</v>
      </c>
      <c r="G13" s="24">
        <v>29911</v>
      </c>
      <c r="H13" s="21">
        <v>4051</v>
      </c>
      <c r="I13" s="21">
        <v>440</v>
      </c>
      <c r="J13" s="21">
        <v>3715</v>
      </c>
      <c r="K13" s="21">
        <v>6</v>
      </c>
      <c r="L13" s="21">
        <v>8212</v>
      </c>
      <c r="M13" s="24">
        <v>788</v>
      </c>
      <c r="N13" s="24">
        <v>44</v>
      </c>
      <c r="O13" s="24">
        <v>349</v>
      </c>
      <c r="P13" s="24">
        <v>2</v>
      </c>
      <c r="Q13" s="24">
        <v>1183</v>
      </c>
      <c r="R13" s="21">
        <v>39306</v>
      </c>
    </row>
    <row r="14" spans="1:101">
      <c r="A14" s="20" t="s">
        <v>190</v>
      </c>
      <c r="B14" s="21">
        <v>7899</v>
      </c>
      <c r="C14" s="24">
        <v>907</v>
      </c>
      <c r="D14" s="24">
        <v>115</v>
      </c>
      <c r="E14" s="24">
        <v>2712</v>
      </c>
      <c r="F14" s="24">
        <v>5</v>
      </c>
      <c r="G14" s="24">
        <v>3739</v>
      </c>
      <c r="H14" s="21">
        <v>670</v>
      </c>
      <c r="I14" s="21">
        <v>117</v>
      </c>
      <c r="J14" s="21">
        <v>1311</v>
      </c>
      <c r="K14" s="21">
        <v>3</v>
      </c>
      <c r="L14" s="21">
        <v>2101</v>
      </c>
      <c r="M14" s="24">
        <v>33</v>
      </c>
      <c r="N14" s="24">
        <v>11</v>
      </c>
      <c r="O14" s="24">
        <v>47</v>
      </c>
      <c r="P14" s="24">
        <v>0</v>
      </c>
      <c r="Q14" s="24">
        <v>91</v>
      </c>
      <c r="R14" s="21">
        <v>5931</v>
      </c>
    </row>
    <row r="15" spans="1:101">
      <c r="A15" s="20" t="s">
        <v>191</v>
      </c>
      <c r="B15" s="21">
        <v>10920</v>
      </c>
      <c r="C15" s="24">
        <v>2351</v>
      </c>
      <c r="D15" s="24">
        <v>267</v>
      </c>
      <c r="E15" s="24">
        <v>2790</v>
      </c>
      <c r="F15" s="24">
        <v>14</v>
      </c>
      <c r="G15" s="24">
        <v>5422</v>
      </c>
      <c r="H15" s="21">
        <v>508</v>
      </c>
      <c r="I15" s="21">
        <v>90</v>
      </c>
      <c r="J15" s="21">
        <v>444</v>
      </c>
      <c r="K15" s="21">
        <v>5</v>
      </c>
      <c r="L15" s="21">
        <v>1047</v>
      </c>
      <c r="M15" s="24">
        <v>55</v>
      </c>
      <c r="N15" s="24">
        <v>13</v>
      </c>
      <c r="O15" s="24">
        <v>46</v>
      </c>
      <c r="P15" s="24">
        <v>1</v>
      </c>
      <c r="Q15" s="24">
        <v>115</v>
      </c>
      <c r="R15" s="21">
        <v>6584</v>
      </c>
    </row>
    <row r="16" spans="1:101">
      <c r="A16" s="20" t="s">
        <v>192</v>
      </c>
      <c r="B16" s="21">
        <v>86854</v>
      </c>
      <c r="C16" s="24">
        <v>12591</v>
      </c>
      <c r="D16" s="24">
        <v>1413</v>
      </c>
      <c r="E16" s="24">
        <v>9998</v>
      </c>
      <c r="F16" s="24">
        <v>41</v>
      </c>
      <c r="G16" s="24">
        <v>24043</v>
      </c>
      <c r="H16" s="21">
        <v>16118</v>
      </c>
      <c r="I16" s="21">
        <v>2241</v>
      </c>
      <c r="J16" s="21">
        <v>18265</v>
      </c>
      <c r="K16" s="21">
        <v>163</v>
      </c>
      <c r="L16" s="21">
        <v>36787</v>
      </c>
      <c r="M16" s="24">
        <v>903</v>
      </c>
      <c r="N16" s="24">
        <v>85</v>
      </c>
      <c r="O16" s="24">
        <v>452</v>
      </c>
      <c r="P16" s="24">
        <v>7</v>
      </c>
      <c r="Q16" s="24">
        <v>1447</v>
      </c>
      <c r="R16" s="21">
        <v>62277</v>
      </c>
    </row>
    <row r="17" spans="1:18">
      <c r="A17" s="20" t="s">
        <v>193</v>
      </c>
      <c r="B17" s="21">
        <v>6162</v>
      </c>
      <c r="C17" s="24">
        <v>1505</v>
      </c>
      <c r="D17" s="24">
        <v>136</v>
      </c>
      <c r="E17" s="24">
        <v>2076</v>
      </c>
      <c r="F17" s="24">
        <v>2</v>
      </c>
      <c r="G17" s="24">
        <v>3719</v>
      </c>
      <c r="H17" s="21">
        <v>479</v>
      </c>
      <c r="I17" s="21">
        <v>113</v>
      </c>
      <c r="J17" s="21">
        <v>502</v>
      </c>
      <c r="K17" s="21">
        <v>7</v>
      </c>
      <c r="L17" s="21">
        <v>1101</v>
      </c>
      <c r="M17" s="24">
        <v>56</v>
      </c>
      <c r="N17" s="24">
        <v>1</v>
      </c>
      <c r="O17" s="24">
        <v>66</v>
      </c>
      <c r="P17" s="24">
        <v>0</v>
      </c>
      <c r="Q17" s="24">
        <v>123</v>
      </c>
      <c r="R17" s="21">
        <v>4943</v>
      </c>
    </row>
    <row r="18" spans="1:18">
      <c r="A18" s="20" t="s">
        <v>194</v>
      </c>
      <c r="B18" s="21">
        <v>8304</v>
      </c>
      <c r="C18" s="24">
        <v>2510</v>
      </c>
      <c r="D18" s="24">
        <v>200</v>
      </c>
      <c r="E18" s="24">
        <v>2851</v>
      </c>
      <c r="F18" s="24">
        <v>6</v>
      </c>
      <c r="G18" s="24">
        <v>5567</v>
      </c>
      <c r="H18" s="21">
        <v>304</v>
      </c>
      <c r="I18" s="21">
        <v>42</v>
      </c>
      <c r="J18" s="21">
        <v>273</v>
      </c>
      <c r="K18" s="21">
        <v>0</v>
      </c>
      <c r="L18" s="21">
        <v>619</v>
      </c>
      <c r="M18" s="24">
        <v>66</v>
      </c>
      <c r="N18" s="24">
        <v>5</v>
      </c>
      <c r="O18" s="24">
        <v>34</v>
      </c>
      <c r="P18" s="24">
        <v>1</v>
      </c>
      <c r="Q18" s="24">
        <v>106</v>
      </c>
      <c r="R18" s="21">
        <v>6292</v>
      </c>
    </row>
    <row r="19" spans="1:18">
      <c r="A19" s="20" t="s">
        <v>195</v>
      </c>
      <c r="B19" s="21">
        <v>8642</v>
      </c>
      <c r="C19" s="24">
        <v>1769</v>
      </c>
      <c r="D19" s="24">
        <v>156</v>
      </c>
      <c r="E19" s="24">
        <v>1754</v>
      </c>
      <c r="F19" s="24">
        <v>22</v>
      </c>
      <c r="G19" s="24">
        <v>3701</v>
      </c>
      <c r="H19" s="21">
        <v>1041</v>
      </c>
      <c r="I19" s="21">
        <v>460</v>
      </c>
      <c r="J19" s="21">
        <v>1003</v>
      </c>
      <c r="K19" s="21">
        <v>24</v>
      </c>
      <c r="L19" s="21">
        <v>2528</v>
      </c>
      <c r="M19" s="24">
        <v>43</v>
      </c>
      <c r="N19" s="24">
        <v>5</v>
      </c>
      <c r="O19" s="24">
        <v>37</v>
      </c>
      <c r="P19" s="24">
        <v>4</v>
      </c>
      <c r="Q19" s="24">
        <v>89</v>
      </c>
      <c r="R19" s="21">
        <v>6318</v>
      </c>
    </row>
    <row r="20" spans="1:18">
      <c r="A20" s="20" t="s">
        <v>196</v>
      </c>
      <c r="B20" s="21">
        <v>20151</v>
      </c>
      <c r="C20" s="24">
        <v>3899</v>
      </c>
      <c r="D20" s="24">
        <v>286</v>
      </c>
      <c r="E20" s="24">
        <v>6336</v>
      </c>
      <c r="F20" s="24">
        <v>8</v>
      </c>
      <c r="G20" s="24">
        <v>10529</v>
      </c>
      <c r="H20" s="21">
        <v>1465</v>
      </c>
      <c r="I20" s="21">
        <v>235</v>
      </c>
      <c r="J20" s="21">
        <v>2312</v>
      </c>
      <c r="K20" s="21">
        <v>2</v>
      </c>
      <c r="L20" s="21">
        <v>4014</v>
      </c>
      <c r="M20" s="24">
        <v>256</v>
      </c>
      <c r="N20" s="24">
        <v>30</v>
      </c>
      <c r="O20" s="24">
        <v>256</v>
      </c>
      <c r="P20" s="24">
        <v>0</v>
      </c>
      <c r="Q20" s="24">
        <v>542</v>
      </c>
      <c r="R20" s="21">
        <v>15085</v>
      </c>
    </row>
    <row r="21" spans="1:18">
      <c r="A21" s="20" t="s">
        <v>197</v>
      </c>
      <c r="B21" s="21">
        <v>34926</v>
      </c>
      <c r="C21" s="24">
        <v>7334</v>
      </c>
      <c r="D21" s="24">
        <v>591</v>
      </c>
      <c r="E21" s="24">
        <v>7142</v>
      </c>
      <c r="F21" s="24">
        <v>30</v>
      </c>
      <c r="G21" s="24">
        <v>15097</v>
      </c>
      <c r="H21" s="21">
        <v>3961</v>
      </c>
      <c r="I21" s="21">
        <v>430</v>
      </c>
      <c r="J21" s="21">
        <v>4851</v>
      </c>
      <c r="K21" s="21">
        <v>19</v>
      </c>
      <c r="L21" s="21">
        <v>9261</v>
      </c>
      <c r="M21" s="24">
        <v>458</v>
      </c>
      <c r="N21" s="24">
        <v>27</v>
      </c>
      <c r="O21" s="24">
        <v>405</v>
      </c>
      <c r="P21" s="24">
        <v>0</v>
      </c>
      <c r="Q21" s="24">
        <v>890</v>
      </c>
      <c r="R21" s="21">
        <v>25248</v>
      </c>
    </row>
    <row r="22" spans="1:18">
      <c r="A22" s="20" t="s">
        <v>198</v>
      </c>
      <c r="B22" s="21">
        <v>12481</v>
      </c>
      <c r="C22" s="24">
        <v>2254</v>
      </c>
      <c r="D22" s="24">
        <v>256</v>
      </c>
      <c r="E22" s="24">
        <v>1981</v>
      </c>
      <c r="F22" s="24">
        <v>0</v>
      </c>
      <c r="G22" s="24">
        <v>4491</v>
      </c>
      <c r="H22" s="21">
        <v>2484</v>
      </c>
      <c r="I22" s="21">
        <v>654</v>
      </c>
      <c r="J22" s="21">
        <v>1593</v>
      </c>
      <c r="K22" s="21">
        <v>0</v>
      </c>
      <c r="L22" s="21">
        <v>4731</v>
      </c>
      <c r="M22" s="24">
        <v>76</v>
      </c>
      <c r="N22" s="24">
        <v>12</v>
      </c>
      <c r="O22" s="24">
        <v>41</v>
      </c>
      <c r="P22" s="24">
        <v>0</v>
      </c>
      <c r="Q22" s="24">
        <v>129</v>
      </c>
      <c r="R22" s="21">
        <v>9351</v>
      </c>
    </row>
    <row r="23" spans="1:18">
      <c r="A23" s="20" t="s">
        <v>199</v>
      </c>
      <c r="B23" s="21">
        <v>12556</v>
      </c>
      <c r="C23" s="24">
        <v>1769</v>
      </c>
      <c r="D23" s="24">
        <v>186</v>
      </c>
      <c r="E23" s="24">
        <v>4762</v>
      </c>
      <c r="F23" s="24">
        <v>0</v>
      </c>
      <c r="G23" s="24">
        <v>6717</v>
      </c>
      <c r="H23" s="21">
        <v>814</v>
      </c>
      <c r="I23" s="21">
        <v>88</v>
      </c>
      <c r="J23" s="21">
        <v>1664</v>
      </c>
      <c r="K23" s="21">
        <v>0</v>
      </c>
      <c r="L23" s="21">
        <v>2566</v>
      </c>
      <c r="M23" s="24">
        <v>70</v>
      </c>
      <c r="N23" s="24">
        <v>6</v>
      </c>
      <c r="O23" s="24">
        <v>118</v>
      </c>
      <c r="P23" s="24">
        <v>0</v>
      </c>
      <c r="Q23" s="24">
        <v>194</v>
      </c>
      <c r="R23" s="21">
        <v>9477</v>
      </c>
    </row>
    <row r="24" spans="1:18">
      <c r="A24" s="20" t="s">
        <v>200</v>
      </c>
      <c r="B24" s="21">
        <v>2694</v>
      </c>
      <c r="C24" s="24">
        <v>445</v>
      </c>
      <c r="D24" s="24">
        <v>44</v>
      </c>
      <c r="E24" s="24">
        <v>340</v>
      </c>
      <c r="F24" s="24">
        <v>1</v>
      </c>
      <c r="G24" s="24">
        <v>830</v>
      </c>
      <c r="H24" s="21">
        <v>751</v>
      </c>
      <c r="I24" s="21">
        <v>106</v>
      </c>
      <c r="J24" s="21">
        <v>321</v>
      </c>
      <c r="K24" s="21">
        <v>1</v>
      </c>
      <c r="L24" s="21">
        <v>1179</v>
      </c>
      <c r="M24" s="24">
        <v>13</v>
      </c>
      <c r="N24" s="24">
        <v>0</v>
      </c>
      <c r="O24" s="24">
        <v>3</v>
      </c>
      <c r="P24" s="24">
        <v>0</v>
      </c>
      <c r="Q24" s="24">
        <v>16</v>
      </c>
      <c r="R24" s="21">
        <v>2025</v>
      </c>
    </row>
    <row r="25" spans="1:18">
      <c r="A25" s="20" t="s">
        <v>201</v>
      </c>
      <c r="B25" s="21">
        <v>25319</v>
      </c>
      <c r="C25" s="24">
        <v>4876</v>
      </c>
      <c r="D25" s="24">
        <v>608</v>
      </c>
      <c r="E25" s="24">
        <v>6813</v>
      </c>
      <c r="F25" s="24">
        <v>13</v>
      </c>
      <c r="G25" s="24">
        <v>12310</v>
      </c>
      <c r="H25" s="21">
        <v>2092</v>
      </c>
      <c r="I25" s="21">
        <v>466</v>
      </c>
      <c r="J25" s="21">
        <v>3364</v>
      </c>
      <c r="K25" s="21">
        <v>8</v>
      </c>
      <c r="L25" s="21">
        <v>5930</v>
      </c>
      <c r="M25" s="24">
        <v>331</v>
      </c>
      <c r="N25" s="24">
        <v>48</v>
      </c>
      <c r="O25" s="24">
        <v>250</v>
      </c>
      <c r="P25" s="24">
        <v>0</v>
      </c>
      <c r="Q25" s="24">
        <v>629</v>
      </c>
      <c r="R25" s="21">
        <v>18869</v>
      </c>
    </row>
    <row r="26" spans="1:18">
      <c r="A26" s="20" t="s">
        <v>202</v>
      </c>
      <c r="B26" s="21">
        <v>4671</v>
      </c>
      <c r="C26" s="24">
        <v>567</v>
      </c>
      <c r="D26" s="24">
        <v>86</v>
      </c>
      <c r="E26" s="24">
        <v>2008</v>
      </c>
      <c r="F26" s="24">
        <v>3</v>
      </c>
      <c r="G26" s="24">
        <v>2664</v>
      </c>
      <c r="H26" s="21">
        <v>380</v>
      </c>
      <c r="I26" s="21">
        <v>46</v>
      </c>
      <c r="J26" s="21">
        <v>597</v>
      </c>
      <c r="K26" s="21">
        <v>3</v>
      </c>
      <c r="L26" s="21">
        <v>1026</v>
      </c>
      <c r="M26" s="24">
        <v>35</v>
      </c>
      <c r="N26" s="24">
        <v>5</v>
      </c>
      <c r="O26" s="24">
        <v>33</v>
      </c>
      <c r="P26" s="24">
        <v>0</v>
      </c>
      <c r="Q26" s="24">
        <v>73</v>
      </c>
      <c r="R26" s="21">
        <v>3763</v>
      </c>
    </row>
    <row r="27" spans="1:18">
      <c r="A27" s="20" t="s">
        <v>203</v>
      </c>
      <c r="B27" s="21">
        <v>57251</v>
      </c>
      <c r="C27" s="24">
        <v>13018</v>
      </c>
      <c r="D27" s="24">
        <v>901</v>
      </c>
      <c r="E27" s="24">
        <v>16070</v>
      </c>
      <c r="F27" s="24">
        <v>40</v>
      </c>
      <c r="G27" s="24">
        <v>30029</v>
      </c>
      <c r="H27" s="21">
        <v>4983</v>
      </c>
      <c r="I27" s="21">
        <v>543</v>
      </c>
      <c r="J27" s="21">
        <v>6898</v>
      </c>
      <c r="K27" s="21">
        <v>40</v>
      </c>
      <c r="L27" s="21">
        <v>12464</v>
      </c>
      <c r="M27" s="24">
        <v>741</v>
      </c>
      <c r="N27" s="24">
        <v>35</v>
      </c>
      <c r="O27" s="24">
        <v>563</v>
      </c>
      <c r="P27" s="24">
        <v>7</v>
      </c>
      <c r="Q27" s="24">
        <v>1346</v>
      </c>
      <c r="R27" s="21">
        <v>43839</v>
      </c>
    </row>
    <row r="28" spans="1:18">
      <c r="A28" s="20" t="s">
        <v>204</v>
      </c>
      <c r="B28" s="21">
        <v>34831</v>
      </c>
      <c r="C28" s="24">
        <v>6827</v>
      </c>
      <c r="D28" s="24">
        <v>460</v>
      </c>
      <c r="E28" s="24">
        <v>13573</v>
      </c>
      <c r="F28" s="24">
        <v>16</v>
      </c>
      <c r="G28" s="24">
        <v>20876</v>
      </c>
      <c r="H28" s="21">
        <v>1650</v>
      </c>
      <c r="I28" s="21">
        <v>182</v>
      </c>
      <c r="J28" s="21">
        <v>2937</v>
      </c>
      <c r="K28" s="21">
        <v>2</v>
      </c>
      <c r="L28" s="21">
        <v>4771</v>
      </c>
      <c r="M28" s="24">
        <v>461</v>
      </c>
      <c r="N28" s="24">
        <v>32</v>
      </c>
      <c r="O28" s="24">
        <v>388</v>
      </c>
      <c r="P28" s="24">
        <v>0</v>
      </c>
      <c r="Q28" s="24">
        <v>881</v>
      </c>
      <c r="R28" s="21">
        <v>26528</v>
      </c>
    </row>
    <row r="29" spans="1:18">
      <c r="A29" s="20" t="s">
        <v>205</v>
      </c>
      <c r="B29" s="21">
        <v>5154</v>
      </c>
      <c r="C29" s="24">
        <v>1220</v>
      </c>
      <c r="D29" s="24">
        <v>158</v>
      </c>
      <c r="E29" s="24">
        <v>1567</v>
      </c>
      <c r="F29" s="24">
        <v>6</v>
      </c>
      <c r="G29" s="24">
        <v>2951</v>
      </c>
      <c r="H29" s="21">
        <v>434</v>
      </c>
      <c r="I29" s="21">
        <v>55</v>
      </c>
      <c r="J29" s="21">
        <v>513</v>
      </c>
      <c r="K29" s="21">
        <v>2</v>
      </c>
      <c r="L29" s="21">
        <v>1004</v>
      </c>
      <c r="M29" s="24">
        <v>24</v>
      </c>
      <c r="N29" s="24">
        <v>7</v>
      </c>
      <c r="O29" s="24">
        <v>23</v>
      </c>
      <c r="P29" s="24">
        <v>0</v>
      </c>
      <c r="Q29" s="24">
        <v>54</v>
      </c>
      <c r="R29" s="21">
        <v>4009</v>
      </c>
    </row>
    <row r="30" spans="1:18">
      <c r="A30" s="20" t="s">
        <v>206</v>
      </c>
      <c r="B30" s="21">
        <v>155339</v>
      </c>
      <c r="C30" s="24">
        <v>30267</v>
      </c>
      <c r="D30" s="24">
        <v>1915</v>
      </c>
      <c r="E30" s="24">
        <v>13462</v>
      </c>
      <c r="F30" s="24">
        <v>44</v>
      </c>
      <c r="G30" s="24">
        <v>45688</v>
      </c>
      <c r="H30" s="21">
        <v>37801</v>
      </c>
      <c r="I30" s="21">
        <v>3116</v>
      </c>
      <c r="J30" s="21">
        <v>21310</v>
      </c>
      <c r="K30" s="21">
        <v>63</v>
      </c>
      <c r="L30" s="21">
        <v>62290</v>
      </c>
      <c r="M30" s="24">
        <v>2704</v>
      </c>
      <c r="N30" s="24">
        <v>125</v>
      </c>
      <c r="O30" s="24">
        <v>669</v>
      </c>
      <c r="P30" s="24">
        <v>5</v>
      </c>
      <c r="Q30" s="24">
        <v>3503</v>
      </c>
      <c r="R30" s="21">
        <v>111481</v>
      </c>
    </row>
    <row r="31" spans="1:18">
      <c r="A31" s="20" t="s">
        <v>207</v>
      </c>
      <c r="B31" s="21">
        <v>4247</v>
      </c>
      <c r="C31" s="24">
        <v>420</v>
      </c>
      <c r="D31" s="24">
        <v>34</v>
      </c>
      <c r="E31" s="24">
        <v>292</v>
      </c>
      <c r="F31" s="24">
        <v>5</v>
      </c>
      <c r="G31" s="24">
        <v>751</v>
      </c>
      <c r="H31" s="21">
        <v>280</v>
      </c>
      <c r="I31" s="21">
        <v>29</v>
      </c>
      <c r="J31" s="21">
        <v>284</v>
      </c>
      <c r="K31" s="21">
        <v>1</v>
      </c>
      <c r="L31" s="21">
        <v>594</v>
      </c>
      <c r="M31" s="24">
        <v>27</v>
      </c>
      <c r="N31" s="24">
        <v>2</v>
      </c>
      <c r="O31" s="24">
        <v>16</v>
      </c>
      <c r="P31" s="24">
        <v>0</v>
      </c>
      <c r="Q31" s="24">
        <v>45</v>
      </c>
      <c r="R31" s="21">
        <v>1390</v>
      </c>
    </row>
    <row r="32" spans="1:18">
      <c r="A32" s="20" t="s">
        <v>208</v>
      </c>
      <c r="B32" s="21">
        <v>11099</v>
      </c>
      <c r="C32" s="24">
        <v>3034</v>
      </c>
      <c r="D32" s="24">
        <v>144</v>
      </c>
      <c r="E32" s="24">
        <v>3279</v>
      </c>
      <c r="F32" s="24">
        <v>5</v>
      </c>
      <c r="G32" s="24">
        <v>6462</v>
      </c>
      <c r="H32" s="21">
        <v>703</v>
      </c>
      <c r="I32" s="21">
        <v>82</v>
      </c>
      <c r="J32" s="21">
        <v>827</v>
      </c>
      <c r="K32" s="21">
        <v>1</v>
      </c>
      <c r="L32" s="21">
        <v>1613</v>
      </c>
      <c r="M32" s="24">
        <v>102</v>
      </c>
      <c r="N32" s="24">
        <v>6</v>
      </c>
      <c r="O32" s="24">
        <v>69</v>
      </c>
      <c r="P32" s="24">
        <v>0</v>
      </c>
      <c r="Q32" s="24">
        <v>177</v>
      </c>
      <c r="R32" s="21">
        <v>8252</v>
      </c>
    </row>
    <row r="33" spans="1:18">
      <c r="A33" s="20" t="s">
        <v>209</v>
      </c>
      <c r="B33" s="21">
        <v>138809</v>
      </c>
      <c r="C33" s="24">
        <v>31540</v>
      </c>
      <c r="D33" s="24">
        <v>3546</v>
      </c>
      <c r="E33" s="24">
        <v>45545</v>
      </c>
      <c r="F33" s="24">
        <v>18</v>
      </c>
      <c r="G33" s="24">
        <v>80649</v>
      </c>
      <c r="H33" s="21">
        <v>10241</v>
      </c>
      <c r="I33" s="21">
        <v>1574</v>
      </c>
      <c r="J33" s="21">
        <v>13410</v>
      </c>
      <c r="K33" s="21">
        <v>6</v>
      </c>
      <c r="L33" s="21">
        <v>25231</v>
      </c>
      <c r="M33" s="24">
        <v>2772</v>
      </c>
      <c r="N33" s="24">
        <v>245</v>
      </c>
      <c r="O33" s="24">
        <v>1996</v>
      </c>
      <c r="P33" s="24">
        <v>2</v>
      </c>
      <c r="Q33" s="24">
        <v>5015</v>
      </c>
      <c r="R33" s="21">
        <v>110895</v>
      </c>
    </row>
    <row r="34" spans="1:18">
      <c r="A34" s="20" t="s">
        <v>210</v>
      </c>
      <c r="B34" s="21">
        <v>60411</v>
      </c>
      <c r="C34" s="24">
        <v>5678</v>
      </c>
      <c r="D34" s="24">
        <v>939</v>
      </c>
      <c r="E34" s="24">
        <v>6079</v>
      </c>
      <c r="F34" s="24">
        <v>21</v>
      </c>
      <c r="G34" s="24">
        <v>12717</v>
      </c>
      <c r="H34" s="21">
        <v>11898</v>
      </c>
      <c r="I34" s="21">
        <v>1648</v>
      </c>
      <c r="J34" s="21">
        <v>15991</v>
      </c>
      <c r="K34" s="21">
        <v>66</v>
      </c>
      <c r="L34" s="21">
        <v>29603</v>
      </c>
      <c r="M34" s="24">
        <v>1110</v>
      </c>
      <c r="N34" s="24">
        <v>74</v>
      </c>
      <c r="O34" s="24">
        <v>832</v>
      </c>
      <c r="P34" s="24">
        <v>3</v>
      </c>
      <c r="Q34" s="24">
        <v>2019</v>
      </c>
      <c r="R34" s="21">
        <v>44339</v>
      </c>
    </row>
    <row r="35" spans="1:18">
      <c r="A35" s="20" t="s">
        <v>211</v>
      </c>
      <c r="B35" s="21">
        <v>1731</v>
      </c>
      <c r="C35" s="24">
        <v>162</v>
      </c>
      <c r="D35" s="24">
        <v>36</v>
      </c>
      <c r="E35" s="24">
        <v>366</v>
      </c>
      <c r="F35" s="24">
        <v>2</v>
      </c>
      <c r="G35" s="24">
        <v>566</v>
      </c>
      <c r="H35" s="21">
        <v>366</v>
      </c>
      <c r="I35" s="21">
        <v>69</v>
      </c>
      <c r="J35" s="21">
        <v>261</v>
      </c>
      <c r="K35" s="21">
        <v>1</v>
      </c>
      <c r="L35" s="21">
        <v>697</v>
      </c>
      <c r="M35" s="24">
        <v>6</v>
      </c>
      <c r="N35" s="24">
        <v>0</v>
      </c>
      <c r="O35" s="24">
        <v>2</v>
      </c>
      <c r="P35" s="24">
        <v>0</v>
      </c>
      <c r="Q35" s="24">
        <v>8</v>
      </c>
      <c r="R35" s="21">
        <v>1271</v>
      </c>
    </row>
    <row r="36" spans="1:18">
      <c r="A36" s="20" t="s">
        <v>212</v>
      </c>
      <c r="B36" s="21">
        <v>134164</v>
      </c>
      <c r="C36" s="24">
        <v>4119</v>
      </c>
      <c r="D36" s="24">
        <v>889</v>
      </c>
      <c r="E36" s="24">
        <v>7621</v>
      </c>
      <c r="F36" s="24">
        <v>16</v>
      </c>
      <c r="G36" s="24">
        <v>12645</v>
      </c>
      <c r="H36" s="21">
        <v>28567</v>
      </c>
      <c r="I36" s="21">
        <v>2179</v>
      </c>
      <c r="J36" s="21">
        <v>47341</v>
      </c>
      <c r="K36" s="21">
        <v>133</v>
      </c>
      <c r="L36" s="21">
        <v>78220</v>
      </c>
      <c r="M36" s="24">
        <v>794</v>
      </c>
      <c r="N36" s="24">
        <v>54</v>
      </c>
      <c r="O36" s="24">
        <v>794</v>
      </c>
      <c r="P36" s="24">
        <v>5</v>
      </c>
      <c r="Q36" s="24">
        <v>1647</v>
      </c>
      <c r="R36" s="21">
        <v>92512</v>
      </c>
    </row>
    <row r="37" spans="1:18">
      <c r="A37" s="20" t="s">
        <v>213</v>
      </c>
      <c r="B37" s="21">
        <v>3499</v>
      </c>
      <c r="C37" s="24">
        <v>680</v>
      </c>
      <c r="D37" s="24">
        <v>56</v>
      </c>
      <c r="E37" s="24">
        <v>988</v>
      </c>
      <c r="F37" s="24">
        <v>3</v>
      </c>
      <c r="G37" s="24">
        <v>1727</v>
      </c>
      <c r="H37" s="21">
        <v>332</v>
      </c>
      <c r="I37" s="21">
        <v>30</v>
      </c>
      <c r="J37" s="21">
        <v>323</v>
      </c>
      <c r="K37" s="21">
        <v>1</v>
      </c>
      <c r="L37" s="21">
        <v>686</v>
      </c>
      <c r="M37" s="24">
        <v>16</v>
      </c>
      <c r="N37" s="24">
        <v>3</v>
      </c>
      <c r="O37" s="24">
        <v>15</v>
      </c>
      <c r="P37" s="24">
        <v>0</v>
      </c>
      <c r="Q37" s="24">
        <v>34</v>
      </c>
      <c r="R37" s="21">
        <v>2447</v>
      </c>
    </row>
    <row r="38" spans="1:18">
      <c r="A38" s="20" t="s">
        <v>214</v>
      </c>
      <c r="B38" s="21">
        <v>424176</v>
      </c>
      <c r="C38" s="24">
        <v>79118</v>
      </c>
      <c r="D38" s="24">
        <v>12461</v>
      </c>
      <c r="E38" s="24">
        <v>61089</v>
      </c>
      <c r="F38" s="24">
        <v>244</v>
      </c>
      <c r="G38" s="24">
        <v>152912</v>
      </c>
      <c r="H38" s="21">
        <v>75036</v>
      </c>
      <c r="I38" s="21">
        <v>10124</v>
      </c>
      <c r="J38" s="21">
        <v>74472</v>
      </c>
      <c r="K38" s="21">
        <v>489</v>
      </c>
      <c r="L38" s="21">
        <v>160121</v>
      </c>
      <c r="M38" s="24">
        <v>9802</v>
      </c>
      <c r="N38" s="24">
        <v>934</v>
      </c>
      <c r="O38" s="24">
        <v>3693</v>
      </c>
      <c r="P38" s="24">
        <v>37</v>
      </c>
      <c r="Q38" s="24">
        <v>14466</v>
      </c>
      <c r="R38" s="21">
        <v>327499</v>
      </c>
    </row>
    <row r="39" spans="1:18">
      <c r="A39" s="20" t="s">
        <v>215</v>
      </c>
      <c r="B39" s="21">
        <v>18897</v>
      </c>
      <c r="C39" s="24">
        <v>3051</v>
      </c>
      <c r="D39" s="24">
        <v>295</v>
      </c>
      <c r="E39" s="24">
        <v>6242</v>
      </c>
      <c r="F39" s="24">
        <v>0</v>
      </c>
      <c r="G39" s="24">
        <v>9588</v>
      </c>
      <c r="H39" s="21">
        <v>1642</v>
      </c>
      <c r="I39" s="21">
        <v>168</v>
      </c>
      <c r="J39" s="21">
        <v>2284</v>
      </c>
      <c r="K39" s="21">
        <v>0</v>
      </c>
      <c r="L39" s="21">
        <v>4094</v>
      </c>
      <c r="M39" s="24">
        <v>90</v>
      </c>
      <c r="N39" s="24">
        <v>17</v>
      </c>
      <c r="O39" s="24">
        <v>126</v>
      </c>
      <c r="P39" s="24">
        <v>0</v>
      </c>
      <c r="Q39" s="24">
        <v>233</v>
      </c>
      <c r="R39" s="21">
        <v>13915</v>
      </c>
    </row>
    <row r="40" spans="1:18">
      <c r="A40" s="20" t="s">
        <v>216</v>
      </c>
      <c r="B40" s="21">
        <v>18468</v>
      </c>
      <c r="C40" s="24">
        <v>4968</v>
      </c>
      <c r="D40" s="24">
        <v>260</v>
      </c>
      <c r="E40" s="24">
        <v>4667</v>
      </c>
      <c r="F40" s="24">
        <v>3</v>
      </c>
      <c r="G40" s="24">
        <v>9898</v>
      </c>
      <c r="H40" s="21">
        <v>1724</v>
      </c>
      <c r="I40" s="21">
        <v>176</v>
      </c>
      <c r="J40" s="21">
        <v>1561</v>
      </c>
      <c r="K40" s="21">
        <v>2</v>
      </c>
      <c r="L40" s="21">
        <v>3463</v>
      </c>
      <c r="M40" s="24">
        <v>127</v>
      </c>
      <c r="N40" s="24">
        <v>12</v>
      </c>
      <c r="O40" s="24">
        <v>101</v>
      </c>
      <c r="P40" s="24">
        <v>0</v>
      </c>
      <c r="Q40" s="24">
        <v>240</v>
      </c>
      <c r="R40" s="21">
        <v>13601</v>
      </c>
    </row>
    <row r="41" spans="1:18">
      <c r="A41" s="20" t="s">
        <v>217</v>
      </c>
      <c r="B41" s="21">
        <v>81492</v>
      </c>
      <c r="C41" s="24">
        <v>17194</v>
      </c>
      <c r="D41" s="24">
        <v>1802</v>
      </c>
      <c r="E41" s="24">
        <v>24070</v>
      </c>
      <c r="F41" s="24">
        <v>19</v>
      </c>
      <c r="G41" s="24">
        <v>43085</v>
      </c>
      <c r="H41" s="21">
        <v>7328</v>
      </c>
      <c r="I41" s="21">
        <v>1271</v>
      </c>
      <c r="J41" s="21">
        <v>10279</v>
      </c>
      <c r="K41" s="21">
        <v>9</v>
      </c>
      <c r="L41" s="21">
        <v>18887</v>
      </c>
      <c r="M41" s="24">
        <v>1285</v>
      </c>
      <c r="N41" s="24">
        <v>132</v>
      </c>
      <c r="O41" s="24">
        <v>852</v>
      </c>
      <c r="P41" s="24">
        <v>1</v>
      </c>
      <c r="Q41" s="24">
        <v>2270</v>
      </c>
      <c r="R41" s="21">
        <v>64242</v>
      </c>
    </row>
    <row r="42" spans="1:18">
      <c r="A42" s="20" t="s">
        <v>218</v>
      </c>
      <c r="B42" s="21">
        <v>8037</v>
      </c>
      <c r="C42" s="24">
        <v>1594</v>
      </c>
      <c r="D42" s="24">
        <v>149</v>
      </c>
      <c r="E42" s="24">
        <v>2433</v>
      </c>
      <c r="F42" s="24">
        <v>0</v>
      </c>
      <c r="G42" s="24">
        <v>4176</v>
      </c>
      <c r="H42" s="21">
        <v>910</v>
      </c>
      <c r="I42" s="21">
        <v>68</v>
      </c>
      <c r="J42" s="21">
        <v>775</v>
      </c>
      <c r="K42" s="21">
        <v>0</v>
      </c>
      <c r="L42" s="21">
        <v>1753</v>
      </c>
      <c r="M42" s="24">
        <v>46</v>
      </c>
      <c r="N42" s="24">
        <v>6</v>
      </c>
      <c r="O42" s="24">
        <v>60</v>
      </c>
      <c r="P42" s="24">
        <v>0</v>
      </c>
      <c r="Q42" s="24">
        <v>112</v>
      </c>
      <c r="R42" s="21">
        <v>6041</v>
      </c>
    </row>
    <row r="43" spans="1:18">
      <c r="A43" s="20" t="s">
        <v>219</v>
      </c>
      <c r="B43" s="21">
        <v>78788</v>
      </c>
      <c r="C43" s="24">
        <v>18778</v>
      </c>
      <c r="D43" s="24">
        <v>1892</v>
      </c>
      <c r="E43" s="24">
        <v>21851</v>
      </c>
      <c r="F43" s="24">
        <v>12</v>
      </c>
      <c r="G43" s="24">
        <v>42533</v>
      </c>
      <c r="H43" s="21">
        <v>7282</v>
      </c>
      <c r="I43" s="21">
        <v>883</v>
      </c>
      <c r="J43" s="21">
        <v>8411</v>
      </c>
      <c r="K43" s="21">
        <v>7</v>
      </c>
      <c r="L43" s="21">
        <v>16583</v>
      </c>
      <c r="M43" s="24">
        <v>1257</v>
      </c>
      <c r="N43" s="24">
        <v>117</v>
      </c>
      <c r="O43" s="24">
        <v>858</v>
      </c>
      <c r="P43" s="24">
        <v>3</v>
      </c>
      <c r="Q43" s="24">
        <v>2235</v>
      </c>
      <c r="R43" s="21">
        <v>61351</v>
      </c>
    </row>
    <row r="44" spans="1:18">
      <c r="A44" s="20" t="s">
        <v>220</v>
      </c>
      <c r="B44" s="21">
        <v>6525</v>
      </c>
      <c r="C44" s="24">
        <v>1615</v>
      </c>
      <c r="D44" s="24">
        <v>153</v>
      </c>
      <c r="E44" s="24">
        <v>1864</v>
      </c>
      <c r="F44" s="24">
        <v>3</v>
      </c>
      <c r="G44" s="24">
        <v>3635</v>
      </c>
      <c r="H44" s="21">
        <v>598</v>
      </c>
      <c r="I44" s="21">
        <v>95</v>
      </c>
      <c r="J44" s="21">
        <v>726</v>
      </c>
      <c r="K44" s="21">
        <v>2</v>
      </c>
      <c r="L44" s="21">
        <v>1421</v>
      </c>
      <c r="M44" s="24">
        <v>54</v>
      </c>
      <c r="N44" s="24">
        <v>4</v>
      </c>
      <c r="O44" s="24">
        <v>48</v>
      </c>
      <c r="P44" s="24">
        <v>0</v>
      </c>
      <c r="Q44" s="24">
        <v>106</v>
      </c>
      <c r="R44" s="21">
        <v>5162</v>
      </c>
    </row>
    <row r="45" spans="1:18">
      <c r="A45" s="20" t="s">
        <v>221</v>
      </c>
      <c r="B45" s="21">
        <v>10228</v>
      </c>
      <c r="C45" s="24">
        <v>1354</v>
      </c>
      <c r="D45" s="24">
        <v>205</v>
      </c>
      <c r="E45" s="24">
        <v>2981</v>
      </c>
      <c r="F45" s="24">
        <v>9</v>
      </c>
      <c r="G45" s="24">
        <v>4549</v>
      </c>
      <c r="H45" s="21">
        <v>1017</v>
      </c>
      <c r="I45" s="21">
        <v>134</v>
      </c>
      <c r="J45" s="21">
        <v>1684</v>
      </c>
      <c r="K45" s="21">
        <v>2</v>
      </c>
      <c r="L45" s="21">
        <v>2837</v>
      </c>
      <c r="M45" s="24">
        <v>52</v>
      </c>
      <c r="N45" s="24">
        <v>10</v>
      </c>
      <c r="O45" s="24">
        <v>64</v>
      </c>
      <c r="P45" s="24">
        <v>0</v>
      </c>
      <c r="Q45" s="24">
        <v>126</v>
      </c>
      <c r="R45" s="21">
        <v>7512</v>
      </c>
    </row>
    <row r="46" spans="1:18">
      <c r="A46" s="20" t="s">
        <v>222</v>
      </c>
      <c r="B46" s="21">
        <v>8588</v>
      </c>
      <c r="C46" s="24">
        <v>2547</v>
      </c>
      <c r="D46" s="24">
        <v>115</v>
      </c>
      <c r="E46" s="24">
        <v>2385</v>
      </c>
      <c r="F46" s="24">
        <v>4</v>
      </c>
      <c r="G46" s="24">
        <v>5051</v>
      </c>
      <c r="H46" s="21">
        <v>434</v>
      </c>
      <c r="I46" s="21">
        <v>54</v>
      </c>
      <c r="J46" s="21">
        <v>477</v>
      </c>
      <c r="K46" s="21">
        <v>0</v>
      </c>
      <c r="L46" s="21">
        <v>965</v>
      </c>
      <c r="M46" s="24">
        <v>145</v>
      </c>
      <c r="N46" s="24">
        <v>7</v>
      </c>
      <c r="O46" s="24">
        <v>74</v>
      </c>
      <c r="P46" s="24">
        <v>0</v>
      </c>
      <c r="Q46" s="24">
        <v>226</v>
      </c>
      <c r="R46" s="21">
        <v>6242</v>
      </c>
    </row>
    <row r="47" spans="1:18">
      <c r="A47" s="20" t="s">
        <v>223</v>
      </c>
      <c r="B47" s="21">
        <v>14591</v>
      </c>
      <c r="C47" s="24">
        <v>2423</v>
      </c>
      <c r="D47" s="24">
        <v>422</v>
      </c>
      <c r="E47" s="24">
        <v>7039</v>
      </c>
      <c r="F47" s="24">
        <v>16</v>
      </c>
      <c r="G47" s="24">
        <v>9900</v>
      </c>
      <c r="H47" s="21">
        <v>379</v>
      </c>
      <c r="I47" s="21">
        <v>107</v>
      </c>
      <c r="J47" s="21">
        <v>958</v>
      </c>
      <c r="K47" s="21">
        <v>4</v>
      </c>
      <c r="L47" s="21">
        <v>1448</v>
      </c>
      <c r="M47" s="24">
        <v>157</v>
      </c>
      <c r="N47" s="24">
        <v>14</v>
      </c>
      <c r="O47" s="24">
        <v>185</v>
      </c>
      <c r="P47" s="24">
        <v>0</v>
      </c>
      <c r="Q47" s="24">
        <v>356</v>
      </c>
      <c r="R47" s="21">
        <v>11704</v>
      </c>
    </row>
    <row r="48" spans="1:18">
      <c r="A48" s="20" t="s">
        <v>224</v>
      </c>
      <c r="B48" s="21">
        <v>13821</v>
      </c>
      <c r="C48" s="24">
        <v>2242</v>
      </c>
      <c r="D48" s="24">
        <v>284</v>
      </c>
      <c r="E48" s="24">
        <v>3483</v>
      </c>
      <c r="F48" s="24">
        <v>11</v>
      </c>
      <c r="G48" s="24">
        <v>6020</v>
      </c>
      <c r="H48" s="21">
        <v>1798</v>
      </c>
      <c r="I48" s="21">
        <v>240</v>
      </c>
      <c r="J48" s="21">
        <v>2066</v>
      </c>
      <c r="K48" s="21">
        <v>20</v>
      </c>
      <c r="L48" s="21">
        <v>4124</v>
      </c>
      <c r="M48" s="24">
        <v>64</v>
      </c>
      <c r="N48" s="24">
        <v>8</v>
      </c>
      <c r="O48" s="24">
        <v>53</v>
      </c>
      <c r="P48" s="24">
        <v>1</v>
      </c>
      <c r="Q48" s="24">
        <v>126</v>
      </c>
      <c r="R48" s="21">
        <v>10270</v>
      </c>
    </row>
    <row r="49" spans="1:18">
      <c r="A49" s="20" t="s">
        <v>225</v>
      </c>
      <c r="B49" s="21">
        <v>419871</v>
      </c>
      <c r="C49" s="24">
        <v>22867</v>
      </c>
      <c r="D49" s="24">
        <v>3886</v>
      </c>
      <c r="E49" s="24">
        <v>24669</v>
      </c>
      <c r="F49" s="24">
        <v>46</v>
      </c>
      <c r="G49" s="24">
        <v>51468</v>
      </c>
      <c r="H49" s="21">
        <v>90473</v>
      </c>
      <c r="I49" s="21">
        <v>11786</v>
      </c>
      <c r="J49" s="21">
        <v>148684</v>
      </c>
      <c r="K49" s="21">
        <v>427</v>
      </c>
      <c r="L49" s="21">
        <v>251370</v>
      </c>
      <c r="M49" s="24">
        <v>5335</v>
      </c>
      <c r="N49" s="24">
        <v>438</v>
      </c>
      <c r="O49" s="24">
        <v>3875</v>
      </c>
      <c r="P49" s="24">
        <v>18</v>
      </c>
      <c r="Q49" s="24">
        <v>9666</v>
      </c>
      <c r="R49" s="21">
        <v>312504</v>
      </c>
    </row>
    <row r="50" spans="1:18">
      <c r="A50" s="20" t="s">
        <v>226</v>
      </c>
      <c r="B50" s="21">
        <v>11169</v>
      </c>
      <c r="C50" s="24">
        <v>2732</v>
      </c>
      <c r="D50" s="24">
        <v>235</v>
      </c>
      <c r="E50" s="24">
        <v>2054</v>
      </c>
      <c r="F50" s="24">
        <v>0</v>
      </c>
      <c r="G50" s="24">
        <v>5021</v>
      </c>
      <c r="H50" s="21">
        <v>940</v>
      </c>
      <c r="I50" s="21">
        <v>97</v>
      </c>
      <c r="J50" s="21">
        <v>800</v>
      </c>
      <c r="K50" s="21">
        <v>2</v>
      </c>
      <c r="L50" s="21">
        <v>1839</v>
      </c>
      <c r="M50" s="24">
        <v>74</v>
      </c>
      <c r="N50" s="24">
        <v>9</v>
      </c>
      <c r="O50" s="24">
        <v>55</v>
      </c>
      <c r="P50" s="24">
        <v>0</v>
      </c>
      <c r="Q50" s="24">
        <v>138</v>
      </c>
      <c r="R50" s="21">
        <v>6998</v>
      </c>
    </row>
    <row r="51" spans="1:18">
      <c r="A51" s="20" t="s">
        <v>227</v>
      </c>
      <c r="B51" s="21">
        <v>5295</v>
      </c>
      <c r="C51" s="24">
        <v>815</v>
      </c>
      <c r="D51" s="24">
        <v>68</v>
      </c>
      <c r="E51" s="24">
        <v>1059</v>
      </c>
      <c r="F51" s="24">
        <v>9</v>
      </c>
      <c r="G51" s="24">
        <v>1951</v>
      </c>
      <c r="H51" s="21">
        <v>1026</v>
      </c>
      <c r="I51" s="21">
        <v>109</v>
      </c>
      <c r="J51" s="21">
        <v>728</v>
      </c>
      <c r="K51" s="21">
        <v>9</v>
      </c>
      <c r="L51" s="21">
        <v>1872</v>
      </c>
      <c r="M51" s="24">
        <v>19</v>
      </c>
      <c r="N51" s="24">
        <v>4</v>
      </c>
      <c r="O51" s="24">
        <v>12</v>
      </c>
      <c r="P51" s="24">
        <v>1</v>
      </c>
      <c r="Q51" s="24">
        <v>36</v>
      </c>
      <c r="R51" s="21">
        <v>3859</v>
      </c>
    </row>
    <row r="52" spans="1:18">
      <c r="A52" s="20" t="s">
        <v>228</v>
      </c>
      <c r="B52" s="21">
        <v>49074</v>
      </c>
      <c r="C52" s="24">
        <v>5917</v>
      </c>
      <c r="D52" s="24">
        <v>514</v>
      </c>
      <c r="E52" s="24">
        <v>3796</v>
      </c>
      <c r="F52" s="24">
        <v>5</v>
      </c>
      <c r="G52" s="24">
        <v>10232</v>
      </c>
      <c r="H52" s="21">
        <v>11877</v>
      </c>
      <c r="I52" s="21">
        <v>1063</v>
      </c>
      <c r="J52" s="21">
        <v>10289</v>
      </c>
      <c r="K52" s="21">
        <v>82</v>
      </c>
      <c r="L52" s="21">
        <v>23311</v>
      </c>
      <c r="M52" s="24">
        <v>306</v>
      </c>
      <c r="N52" s="24">
        <v>31</v>
      </c>
      <c r="O52" s="24">
        <v>137</v>
      </c>
      <c r="P52" s="24">
        <v>1</v>
      </c>
      <c r="Q52" s="24">
        <v>475</v>
      </c>
      <c r="R52" s="21">
        <v>34018</v>
      </c>
    </row>
    <row r="53" spans="1:18">
      <c r="A53" s="20" t="s">
        <v>229</v>
      </c>
      <c r="B53" s="21">
        <v>0</v>
      </c>
      <c r="C53" s="24">
        <v>7655</v>
      </c>
      <c r="D53" s="24">
        <v>1198</v>
      </c>
      <c r="E53" s="24">
        <v>15952</v>
      </c>
      <c r="F53" s="24">
        <v>12</v>
      </c>
      <c r="G53" s="24">
        <v>24817</v>
      </c>
      <c r="H53" s="21">
        <v>10769</v>
      </c>
      <c r="I53" s="21">
        <v>1148</v>
      </c>
      <c r="J53" s="21">
        <v>19059</v>
      </c>
      <c r="K53" s="21">
        <v>29</v>
      </c>
      <c r="L53" s="21">
        <v>31005</v>
      </c>
      <c r="M53" s="24">
        <v>737</v>
      </c>
      <c r="N53" s="24">
        <v>63</v>
      </c>
      <c r="O53" s="24">
        <v>794</v>
      </c>
      <c r="P53" s="24">
        <v>0</v>
      </c>
      <c r="Q53" s="24">
        <v>1594</v>
      </c>
      <c r="R53" s="21">
        <v>57416</v>
      </c>
    </row>
    <row r="54" spans="1:18">
      <c r="A54" s="20" t="s">
        <v>230</v>
      </c>
      <c r="B54" s="21">
        <v>6471</v>
      </c>
      <c r="C54" s="24">
        <v>1093</v>
      </c>
      <c r="D54" s="24">
        <v>140</v>
      </c>
      <c r="E54" s="24">
        <v>1319</v>
      </c>
      <c r="F54" s="24">
        <v>0</v>
      </c>
      <c r="G54" s="24">
        <v>2552</v>
      </c>
      <c r="H54" s="21">
        <v>1087</v>
      </c>
      <c r="I54" s="21">
        <v>213</v>
      </c>
      <c r="J54" s="21">
        <v>867</v>
      </c>
      <c r="K54" s="21">
        <v>1</v>
      </c>
      <c r="L54" s="21">
        <v>2168</v>
      </c>
      <c r="M54" s="24">
        <v>34</v>
      </c>
      <c r="N54" s="24">
        <v>7</v>
      </c>
      <c r="O54" s="24">
        <v>24</v>
      </c>
      <c r="P54" s="24">
        <v>0</v>
      </c>
      <c r="Q54" s="24">
        <v>65</v>
      </c>
      <c r="R54" s="21">
        <v>4785</v>
      </c>
    </row>
    <row r="55" spans="1:18">
      <c r="A55" s="20" t="s">
        <v>231</v>
      </c>
      <c r="B55" s="21">
        <v>1579</v>
      </c>
      <c r="C55" s="24">
        <v>395</v>
      </c>
      <c r="D55" s="24">
        <v>38</v>
      </c>
      <c r="E55" s="24">
        <v>574</v>
      </c>
      <c r="F55" s="24">
        <v>0</v>
      </c>
      <c r="G55" s="24">
        <v>1007</v>
      </c>
      <c r="H55" s="21">
        <v>62</v>
      </c>
      <c r="I55" s="21">
        <v>2</v>
      </c>
      <c r="J55" s="21">
        <v>92</v>
      </c>
      <c r="K55" s="21">
        <v>0</v>
      </c>
      <c r="L55" s="21">
        <v>156</v>
      </c>
      <c r="M55" s="24">
        <v>6</v>
      </c>
      <c r="N55" s="24">
        <v>1</v>
      </c>
      <c r="O55" s="24">
        <v>6</v>
      </c>
      <c r="P55" s="24">
        <v>0</v>
      </c>
      <c r="Q55" s="24">
        <v>13</v>
      </c>
      <c r="R55" s="21">
        <v>1176</v>
      </c>
    </row>
    <row r="56" spans="1:18">
      <c r="A56" s="20" t="s">
        <v>232</v>
      </c>
      <c r="B56" s="21">
        <v>30029</v>
      </c>
      <c r="C56" s="24">
        <v>8084</v>
      </c>
      <c r="D56" s="24">
        <v>432</v>
      </c>
      <c r="E56" s="24">
        <v>9351</v>
      </c>
      <c r="F56" s="24">
        <v>7</v>
      </c>
      <c r="G56" s="24">
        <v>17874</v>
      </c>
      <c r="H56" s="21">
        <v>2360</v>
      </c>
      <c r="I56" s="21">
        <v>213</v>
      </c>
      <c r="J56" s="21">
        <v>2279</v>
      </c>
      <c r="K56" s="21">
        <v>1</v>
      </c>
      <c r="L56" s="21">
        <v>4853</v>
      </c>
      <c r="M56" s="24">
        <v>399</v>
      </c>
      <c r="N56" s="24">
        <v>24</v>
      </c>
      <c r="O56" s="24">
        <v>256</v>
      </c>
      <c r="P56" s="24">
        <v>0</v>
      </c>
      <c r="Q56" s="24">
        <v>679</v>
      </c>
      <c r="R56" s="21">
        <v>23406</v>
      </c>
    </row>
    <row r="57" spans="1:18">
      <c r="A57" s="20" t="s">
        <v>233</v>
      </c>
      <c r="B57" s="21">
        <v>10200</v>
      </c>
      <c r="C57" s="24">
        <v>1979</v>
      </c>
      <c r="D57" s="24">
        <v>272</v>
      </c>
      <c r="E57" s="24">
        <v>3018</v>
      </c>
      <c r="F57" s="24">
        <v>23</v>
      </c>
      <c r="G57" s="24">
        <v>5292</v>
      </c>
      <c r="H57" s="21">
        <v>892</v>
      </c>
      <c r="I57" s="21">
        <v>194</v>
      </c>
      <c r="J57" s="21">
        <v>1421</v>
      </c>
      <c r="K57" s="21">
        <v>32</v>
      </c>
      <c r="L57" s="21">
        <v>2539</v>
      </c>
      <c r="M57" s="24">
        <v>62</v>
      </c>
      <c r="N57" s="24">
        <v>13</v>
      </c>
      <c r="O57" s="24">
        <v>61</v>
      </c>
      <c r="P57" s="24">
        <v>3</v>
      </c>
      <c r="Q57" s="24">
        <v>139</v>
      </c>
      <c r="R57" s="21">
        <v>7970</v>
      </c>
    </row>
    <row r="58" spans="1:18">
      <c r="A58" s="20" t="s">
        <v>234</v>
      </c>
      <c r="B58" s="21">
        <v>10534</v>
      </c>
      <c r="C58" s="24">
        <v>2776</v>
      </c>
      <c r="D58" s="24">
        <v>217</v>
      </c>
      <c r="E58" s="24">
        <v>2337</v>
      </c>
      <c r="F58" s="24">
        <v>5</v>
      </c>
      <c r="G58" s="24">
        <v>5335</v>
      </c>
      <c r="H58" s="21">
        <v>1326</v>
      </c>
      <c r="I58" s="21">
        <v>114</v>
      </c>
      <c r="J58" s="21">
        <v>993</v>
      </c>
      <c r="K58" s="21">
        <v>2</v>
      </c>
      <c r="L58" s="21">
        <v>2435</v>
      </c>
      <c r="M58" s="24">
        <v>40</v>
      </c>
      <c r="N58" s="24">
        <v>4</v>
      </c>
      <c r="O58" s="24">
        <v>31</v>
      </c>
      <c r="P58" s="24">
        <v>0</v>
      </c>
      <c r="Q58" s="24">
        <v>75</v>
      </c>
      <c r="R58" s="21">
        <v>7845</v>
      </c>
    </row>
    <row r="59" spans="1:18">
      <c r="A59" s="20" t="s">
        <v>235</v>
      </c>
      <c r="B59" s="21">
        <v>4684</v>
      </c>
      <c r="C59" s="24">
        <v>675</v>
      </c>
      <c r="D59" s="24">
        <v>122</v>
      </c>
      <c r="E59" s="24">
        <v>1607</v>
      </c>
      <c r="F59" s="24">
        <v>0</v>
      </c>
      <c r="G59" s="24">
        <v>2404</v>
      </c>
      <c r="H59" s="21">
        <v>410</v>
      </c>
      <c r="I59" s="21">
        <v>60</v>
      </c>
      <c r="J59" s="21">
        <v>660</v>
      </c>
      <c r="K59" s="21">
        <v>0</v>
      </c>
      <c r="L59" s="21">
        <v>1130</v>
      </c>
      <c r="M59" s="24">
        <v>26</v>
      </c>
      <c r="N59" s="24">
        <v>3</v>
      </c>
      <c r="O59" s="24">
        <v>39</v>
      </c>
      <c r="P59" s="24">
        <v>0</v>
      </c>
      <c r="Q59" s="24">
        <v>68</v>
      </c>
      <c r="R59" s="21">
        <v>3602</v>
      </c>
    </row>
    <row r="60" spans="1:18">
      <c r="A60" s="20" t="s">
        <v>236</v>
      </c>
      <c r="B60" s="21">
        <v>14684</v>
      </c>
      <c r="C60" s="24">
        <v>4326</v>
      </c>
      <c r="D60" s="24">
        <v>621</v>
      </c>
      <c r="E60" s="24">
        <v>4676</v>
      </c>
      <c r="F60" s="24">
        <v>9</v>
      </c>
      <c r="G60" s="24">
        <v>9632</v>
      </c>
      <c r="H60" s="21">
        <v>634</v>
      </c>
      <c r="I60" s="21">
        <v>204</v>
      </c>
      <c r="J60" s="21">
        <v>1082</v>
      </c>
      <c r="K60" s="21">
        <v>3</v>
      </c>
      <c r="L60" s="21">
        <v>1923</v>
      </c>
      <c r="M60" s="24">
        <v>107</v>
      </c>
      <c r="N60" s="24">
        <v>20</v>
      </c>
      <c r="O60" s="24">
        <v>95</v>
      </c>
      <c r="P60" s="24">
        <v>0</v>
      </c>
      <c r="Q60" s="24">
        <v>222</v>
      </c>
      <c r="R60" s="21">
        <v>11777</v>
      </c>
    </row>
    <row r="61" spans="1:18">
      <c r="A61" s="20" t="s">
        <v>237</v>
      </c>
      <c r="B61" s="21">
        <v>73831</v>
      </c>
      <c r="C61" s="24">
        <v>10790</v>
      </c>
      <c r="D61" s="24">
        <v>1625</v>
      </c>
      <c r="E61" s="24">
        <v>22626</v>
      </c>
      <c r="F61" s="24">
        <v>7</v>
      </c>
      <c r="G61" s="24">
        <v>35048</v>
      </c>
      <c r="H61" s="21">
        <v>6724</v>
      </c>
      <c r="I61" s="21">
        <v>1156</v>
      </c>
      <c r="J61" s="21">
        <v>15389</v>
      </c>
      <c r="K61" s="21">
        <v>15</v>
      </c>
      <c r="L61" s="21">
        <v>23284</v>
      </c>
      <c r="M61" s="24">
        <v>965</v>
      </c>
      <c r="N61" s="24">
        <v>134</v>
      </c>
      <c r="O61" s="24">
        <v>1004</v>
      </c>
      <c r="P61" s="24">
        <v>0</v>
      </c>
      <c r="Q61" s="24">
        <v>2103</v>
      </c>
      <c r="R61" s="21">
        <v>60435</v>
      </c>
    </row>
    <row r="62" spans="1:18">
      <c r="A62" s="20" t="s">
        <v>238</v>
      </c>
      <c r="B62" s="21">
        <v>45654</v>
      </c>
      <c r="C62" s="24">
        <v>9959</v>
      </c>
      <c r="D62" s="24">
        <v>778</v>
      </c>
      <c r="E62" s="24">
        <v>13308</v>
      </c>
      <c r="F62" s="24">
        <v>69</v>
      </c>
      <c r="G62" s="24">
        <v>24114</v>
      </c>
      <c r="H62" s="21">
        <v>3551</v>
      </c>
      <c r="I62" s="21">
        <v>523</v>
      </c>
      <c r="J62" s="21">
        <v>5053</v>
      </c>
      <c r="K62" s="21">
        <v>32</v>
      </c>
      <c r="L62" s="21">
        <v>9159</v>
      </c>
      <c r="M62" s="24">
        <v>539</v>
      </c>
      <c r="N62" s="24">
        <v>54</v>
      </c>
      <c r="O62" s="24">
        <v>485</v>
      </c>
      <c r="P62" s="24">
        <v>6</v>
      </c>
      <c r="Q62" s="24">
        <v>1084</v>
      </c>
      <c r="R62" s="21">
        <v>34357</v>
      </c>
    </row>
    <row r="63" spans="1:18">
      <c r="A63" s="20" t="s">
        <v>239</v>
      </c>
      <c r="B63" s="21">
        <v>119848</v>
      </c>
      <c r="C63" s="24">
        <v>17334</v>
      </c>
      <c r="D63" s="24">
        <v>2579</v>
      </c>
      <c r="E63" s="24">
        <v>49914</v>
      </c>
      <c r="F63" s="24">
        <v>24</v>
      </c>
      <c r="G63" s="24">
        <v>69851</v>
      </c>
      <c r="H63" s="21">
        <v>6509</v>
      </c>
      <c r="I63" s="21">
        <v>1253</v>
      </c>
      <c r="J63" s="21">
        <v>15686</v>
      </c>
      <c r="K63" s="21">
        <v>14</v>
      </c>
      <c r="L63" s="21">
        <v>23462</v>
      </c>
      <c r="M63" s="24">
        <v>1528</v>
      </c>
      <c r="N63" s="24">
        <v>191</v>
      </c>
      <c r="O63" s="24">
        <v>2369</v>
      </c>
      <c r="P63" s="24">
        <v>3</v>
      </c>
      <c r="Q63" s="24">
        <v>4091</v>
      </c>
      <c r="R63" s="21">
        <v>97404</v>
      </c>
    </row>
    <row r="64" spans="1:18">
      <c r="A64" s="20" t="s">
        <v>240</v>
      </c>
      <c r="B64" s="21">
        <v>13086</v>
      </c>
      <c r="C64" s="24">
        <v>3332</v>
      </c>
      <c r="D64" s="24">
        <v>316</v>
      </c>
      <c r="E64" s="24">
        <v>3406</v>
      </c>
      <c r="F64" s="24">
        <v>0</v>
      </c>
      <c r="G64" s="24">
        <v>7054</v>
      </c>
      <c r="H64" s="21">
        <v>633</v>
      </c>
      <c r="I64" s="21">
        <v>87</v>
      </c>
      <c r="J64" s="21">
        <v>523</v>
      </c>
      <c r="K64" s="21">
        <v>0</v>
      </c>
      <c r="L64" s="21">
        <v>1243</v>
      </c>
      <c r="M64" s="24">
        <v>110</v>
      </c>
      <c r="N64" s="24">
        <v>11</v>
      </c>
      <c r="O64" s="24">
        <v>56</v>
      </c>
      <c r="P64" s="24">
        <v>0</v>
      </c>
      <c r="Q64" s="24">
        <v>177</v>
      </c>
      <c r="R64" s="21">
        <v>8474</v>
      </c>
    </row>
    <row r="65" spans="1:18">
      <c r="A65" s="20" t="s">
        <v>241</v>
      </c>
      <c r="B65" s="21">
        <v>590362</v>
      </c>
      <c r="C65" s="24">
        <v>40253</v>
      </c>
      <c r="D65" s="24">
        <v>7198</v>
      </c>
      <c r="E65" s="24">
        <v>70143</v>
      </c>
      <c r="F65" s="24">
        <v>189</v>
      </c>
      <c r="G65" s="24">
        <v>117783</v>
      </c>
      <c r="H65" s="21">
        <v>104280</v>
      </c>
      <c r="I65" s="21">
        <v>14136</v>
      </c>
      <c r="J65" s="21">
        <v>177683</v>
      </c>
      <c r="K65" s="21">
        <v>952</v>
      </c>
      <c r="L65" s="21">
        <v>297051</v>
      </c>
      <c r="M65" s="24">
        <v>7605</v>
      </c>
      <c r="N65" s="24">
        <v>783</v>
      </c>
      <c r="O65" s="24">
        <v>7332</v>
      </c>
      <c r="P65" s="24">
        <v>45</v>
      </c>
      <c r="Q65" s="24">
        <v>15765</v>
      </c>
      <c r="R65" s="21">
        <v>430599</v>
      </c>
    </row>
    <row r="66" spans="1:18">
      <c r="A66" s="20" t="s">
        <v>242</v>
      </c>
      <c r="B66" s="21">
        <v>15748</v>
      </c>
      <c r="C66" s="24">
        <v>4440</v>
      </c>
      <c r="D66" s="24">
        <v>515</v>
      </c>
      <c r="E66" s="24">
        <v>5511</v>
      </c>
      <c r="F66" s="24">
        <v>11</v>
      </c>
      <c r="G66" s="24">
        <v>10477</v>
      </c>
      <c r="H66" s="21">
        <v>691</v>
      </c>
      <c r="I66" s="21">
        <v>149</v>
      </c>
      <c r="J66" s="21">
        <v>1121</v>
      </c>
      <c r="K66" s="21">
        <v>4</v>
      </c>
      <c r="L66" s="21">
        <v>1965</v>
      </c>
      <c r="M66" s="24">
        <v>140</v>
      </c>
      <c r="N66" s="24">
        <v>12</v>
      </c>
      <c r="O66" s="24">
        <v>141</v>
      </c>
      <c r="P66" s="24">
        <v>0</v>
      </c>
      <c r="Q66" s="24">
        <v>293</v>
      </c>
      <c r="R66" s="21">
        <v>12735</v>
      </c>
    </row>
    <row r="67" spans="1:18">
      <c r="A67" s="20" t="s">
        <v>243</v>
      </c>
      <c r="B67" s="21">
        <v>1733</v>
      </c>
      <c r="C67" s="24">
        <v>532</v>
      </c>
      <c r="D67" s="24">
        <v>59</v>
      </c>
      <c r="E67" s="24">
        <v>644</v>
      </c>
      <c r="F67" s="24">
        <v>0</v>
      </c>
      <c r="G67" s="24">
        <v>1235</v>
      </c>
      <c r="H67" s="21">
        <v>75</v>
      </c>
      <c r="I67" s="21">
        <v>15</v>
      </c>
      <c r="J67" s="21">
        <v>48</v>
      </c>
      <c r="K67" s="21">
        <v>0</v>
      </c>
      <c r="L67" s="21">
        <v>138</v>
      </c>
      <c r="M67" s="24">
        <v>10</v>
      </c>
      <c r="N67" s="24">
        <v>1</v>
      </c>
      <c r="O67" s="24">
        <v>6</v>
      </c>
      <c r="P67" s="24">
        <v>0</v>
      </c>
      <c r="Q67" s="24">
        <v>17</v>
      </c>
      <c r="R67" s="21">
        <v>1390</v>
      </c>
    </row>
    <row r="68" spans="1:18">
      <c r="A68" s="20" t="s">
        <v>244</v>
      </c>
      <c r="B68" s="21">
        <v>44972</v>
      </c>
      <c r="C68" s="24">
        <v>8969</v>
      </c>
      <c r="D68" s="24">
        <v>811</v>
      </c>
      <c r="E68" s="24">
        <v>11702</v>
      </c>
      <c r="F68" s="24">
        <v>30</v>
      </c>
      <c r="G68" s="24">
        <v>21512</v>
      </c>
      <c r="H68" s="21">
        <v>4685</v>
      </c>
      <c r="I68" s="21">
        <v>747</v>
      </c>
      <c r="J68" s="21">
        <v>6309</v>
      </c>
      <c r="K68" s="21">
        <v>34</v>
      </c>
      <c r="L68" s="21">
        <v>11775</v>
      </c>
      <c r="M68" s="24">
        <v>469</v>
      </c>
      <c r="N68" s="24">
        <v>41</v>
      </c>
      <c r="O68" s="24">
        <v>313</v>
      </c>
      <c r="P68" s="24">
        <v>2</v>
      </c>
      <c r="Q68" s="24">
        <v>825</v>
      </c>
      <c r="R68" s="21">
        <v>34112</v>
      </c>
    </row>
    <row r="69" spans="1:18">
      <c r="A69" s="20" t="s">
        <v>245</v>
      </c>
      <c r="B69" s="21">
        <v>24934</v>
      </c>
      <c r="C69" s="24">
        <v>7142</v>
      </c>
      <c r="D69" s="24">
        <v>424</v>
      </c>
      <c r="E69" s="24">
        <v>7608</v>
      </c>
      <c r="F69" s="24">
        <v>17</v>
      </c>
      <c r="G69" s="24">
        <v>15191</v>
      </c>
      <c r="H69" s="21">
        <v>1432</v>
      </c>
      <c r="I69" s="21">
        <v>157</v>
      </c>
      <c r="J69" s="21">
        <v>1587</v>
      </c>
      <c r="K69" s="21">
        <v>5</v>
      </c>
      <c r="L69" s="21">
        <v>3181</v>
      </c>
      <c r="M69" s="24">
        <v>286</v>
      </c>
      <c r="N69" s="24">
        <v>19</v>
      </c>
      <c r="O69" s="24">
        <v>199</v>
      </c>
      <c r="P69" s="24">
        <v>3</v>
      </c>
      <c r="Q69" s="24">
        <v>507</v>
      </c>
      <c r="R69" s="21">
        <v>18879</v>
      </c>
    </row>
    <row r="70" spans="1:18">
      <c r="A70" s="20" t="s">
        <v>246</v>
      </c>
      <c r="B70" s="21">
        <v>12061</v>
      </c>
      <c r="C70" s="24">
        <v>2588</v>
      </c>
      <c r="D70" s="24">
        <v>180</v>
      </c>
      <c r="E70" s="24">
        <v>3279</v>
      </c>
      <c r="F70" s="24">
        <v>6</v>
      </c>
      <c r="G70" s="24">
        <v>6053</v>
      </c>
      <c r="H70" s="21">
        <v>1199</v>
      </c>
      <c r="I70" s="21">
        <v>107</v>
      </c>
      <c r="J70" s="21">
        <v>1699</v>
      </c>
      <c r="K70" s="21">
        <v>8</v>
      </c>
      <c r="L70" s="21">
        <v>3013</v>
      </c>
      <c r="M70" s="24">
        <v>83</v>
      </c>
      <c r="N70" s="24">
        <v>8</v>
      </c>
      <c r="O70" s="24">
        <v>44</v>
      </c>
      <c r="P70" s="24">
        <v>0</v>
      </c>
      <c r="Q70" s="24">
        <v>135</v>
      </c>
      <c r="R70" s="21">
        <v>9201</v>
      </c>
    </row>
    <row r="71" spans="1:18">
      <c r="A71" s="20" t="s">
        <v>247</v>
      </c>
      <c r="B71" s="21">
        <v>10895</v>
      </c>
      <c r="C71" s="24">
        <v>1435</v>
      </c>
      <c r="D71" s="24">
        <v>260</v>
      </c>
      <c r="E71" s="24">
        <v>3793</v>
      </c>
      <c r="F71" s="24">
        <v>2</v>
      </c>
      <c r="G71" s="24">
        <v>5490</v>
      </c>
      <c r="H71" s="21">
        <v>1171</v>
      </c>
      <c r="I71" s="21">
        <v>391</v>
      </c>
      <c r="J71" s="21">
        <v>1633</v>
      </c>
      <c r="K71" s="21">
        <v>4</v>
      </c>
      <c r="L71" s="21">
        <v>3199</v>
      </c>
      <c r="M71" s="24">
        <v>52</v>
      </c>
      <c r="N71" s="24">
        <v>10</v>
      </c>
      <c r="O71" s="24">
        <v>88</v>
      </c>
      <c r="P71" s="24">
        <v>1</v>
      </c>
      <c r="Q71" s="24">
        <v>151</v>
      </c>
      <c r="R71" s="21">
        <v>8840</v>
      </c>
    </row>
    <row r="72" spans="1:18">
      <c r="A72" s="20" t="s">
        <v>248</v>
      </c>
      <c r="B72" s="21">
        <v>430935</v>
      </c>
      <c r="C72" s="24">
        <v>71967</v>
      </c>
      <c r="D72" s="24">
        <v>10197</v>
      </c>
      <c r="E72" s="24">
        <v>64325</v>
      </c>
      <c r="F72" s="24">
        <v>500</v>
      </c>
      <c r="G72" s="24">
        <v>146989</v>
      </c>
      <c r="H72" s="21">
        <v>77090</v>
      </c>
      <c r="I72" s="21">
        <v>7498</v>
      </c>
      <c r="J72" s="21">
        <v>80576</v>
      </c>
      <c r="K72" s="21">
        <v>989</v>
      </c>
      <c r="L72" s="21">
        <v>166153</v>
      </c>
      <c r="M72" s="24">
        <v>7904</v>
      </c>
      <c r="N72" s="24">
        <v>730</v>
      </c>
      <c r="O72" s="24">
        <v>3780</v>
      </c>
      <c r="P72" s="24">
        <v>80</v>
      </c>
      <c r="Q72" s="24">
        <v>12494</v>
      </c>
      <c r="R72" s="21">
        <v>325636</v>
      </c>
    </row>
    <row r="73" spans="1:18">
      <c r="A73" s="20" t="s">
        <v>249</v>
      </c>
      <c r="B73" s="21">
        <v>20380</v>
      </c>
      <c r="C73" s="24">
        <v>2545</v>
      </c>
      <c r="D73" s="24">
        <v>744</v>
      </c>
      <c r="E73" s="24">
        <v>9898</v>
      </c>
      <c r="F73" s="24">
        <v>3</v>
      </c>
      <c r="G73" s="24">
        <v>13190</v>
      </c>
      <c r="H73" s="21">
        <v>592</v>
      </c>
      <c r="I73" s="21">
        <v>203</v>
      </c>
      <c r="J73" s="21">
        <v>1688</v>
      </c>
      <c r="K73" s="21">
        <v>0</v>
      </c>
      <c r="L73" s="21">
        <v>2483</v>
      </c>
      <c r="M73" s="24">
        <v>183</v>
      </c>
      <c r="N73" s="24">
        <v>28</v>
      </c>
      <c r="O73" s="24">
        <v>250</v>
      </c>
      <c r="P73" s="24">
        <v>0</v>
      </c>
      <c r="Q73" s="24">
        <v>461</v>
      </c>
      <c r="R73" s="21">
        <v>16134</v>
      </c>
    </row>
    <row r="74" spans="1:18">
      <c r="A74" s="20" t="s">
        <v>250</v>
      </c>
      <c r="B74" s="21">
        <v>90807</v>
      </c>
      <c r="C74" s="24">
        <v>23488</v>
      </c>
      <c r="D74" s="24">
        <v>2422</v>
      </c>
      <c r="E74" s="24">
        <v>25781</v>
      </c>
      <c r="F74" s="24">
        <v>42</v>
      </c>
      <c r="G74" s="24">
        <v>51733</v>
      </c>
      <c r="H74" s="21">
        <v>7161</v>
      </c>
      <c r="I74" s="21">
        <v>1081</v>
      </c>
      <c r="J74" s="21">
        <v>7920</v>
      </c>
      <c r="K74" s="21">
        <v>18</v>
      </c>
      <c r="L74" s="21">
        <v>16180</v>
      </c>
      <c r="M74" s="24">
        <v>1380</v>
      </c>
      <c r="N74" s="24">
        <v>124</v>
      </c>
      <c r="O74" s="24">
        <v>798</v>
      </c>
      <c r="P74" s="24">
        <v>5</v>
      </c>
      <c r="Q74" s="24">
        <v>2307</v>
      </c>
      <c r="R74" s="21">
        <v>70220</v>
      </c>
    </row>
    <row r="75" spans="1:18">
      <c r="A75" s="20" t="s">
        <v>251</v>
      </c>
      <c r="B75" s="21">
        <v>5407</v>
      </c>
      <c r="C75" s="24">
        <v>390</v>
      </c>
      <c r="D75" s="24">
        <v>43</v>
      </c>
      <c r="E75" s="24">
        <v>408</v>
      </c>
      <c r="F75" s="24">
        <v>2</v>
      </c>
      <c r="G75" s="24">
        <v>843</v>
      </c>
      <c r="H75" s="21">
        <v>1361</v>
      </c>
      <c r="I75" s="21">
        <v>303</v>
      </c>
      <c r="J75" s="21">
        <v>1031</v>
      </c>
      <c r="K75" s="21">
        <v>6</v>
      </c>
      <c r="L75" s="21">
        <v>2701</v>
      </c>
      <c r="M75" s="24">
        <v>21</v>
      </c>
      <c r="N75" s="24">
        <v>2</v>
      </c>
      <c r="O75" s="24">
        <v>13</v>
      </c>
      <c r="P75" s="24">
        <v>0</v>
      </c>
      <c r="Q75" s="24">
        <v>36</v>
      </c>
      <c r="R75" s="21">
        <v>3580</v>
      </c>
    </row>
    <row r="76" spans="1:18">
      <c r="A76" s="20" t="s">
        <v>252</v>
      </c>
      <c r="B76" s="21">
        <v>14488</v>
      </c>
      <c r="C76" s="24">
        <v>4743</v>
      </c>
      <c r="D76" s="24">
        <v>331</v>
      </c>
      <c r="E76" s="24">
        <v>4505</v>
      </c>
      <c r="F76" s="24">
        <v>6</v>
      </c>
      <c r="G76" s="24">
        <v>9585</v>
      </c>
      <c r="H76" s="21">
        <v>715</v>
      </c>
      <c r="I76" s="21">
        <v>109</v>
      </c>
      <c r="J76" s="21">
        <v>650</v>
      </c>
      <c r="K76" s="21">
        <v>1</v>
      </c>
      <c r="L76" s="21">
        <v>1475</v>
      </c>
      <c r="M76" s="24">
        <v>151</v>
      </c>
      <c r="N76" s="24">
        <v>12</v>
      </c>
      <c r="O76" s="24">
        <v>101</v>
      </c>
      <c r="P76" s="24">
        <v>0</v>
      </c>
      <c r="Q76" s="24">
        <v>264</v>
      </c>
      <c r="R76" s="21">
        <v>11324</v>
      </c>
    </row>
    <row r="77" spans="1:18">
      <c r="A77" s="20" t="s">
        <v>253</v>
      </c>
      <c r="B77" s="21">
        <v>20235</v>
      </c>
      <c r="C77" s="24">
        <v>5029</v>
      </c>
      <c r="D77" s="24">
        <v>457</v>
      </c>
      <c r="E77" s="24">
        <v>6449</v>
      </c>
      <c r="F77" s="24">
        <v>1</v>
      </c>
      <c r="G77" s="24">
        <v>11936</v>
      </c>
      <c r="H77" s="21">
        <v>1733</v>
      </c>
      <c r="I77" s="21">
        <v>225</v>
      </c>
      <c r="J77" s="21">
        <v>2128</v>
      </c>
      <c r="K77" s="21">
        <v>0</v>
      </c>
      <c r="L77" s="21">
        <v>4086</v>
      </c>
      <c r="M77" s="24">
        <v>200</v>
      </c>
      <c r="N77" s="24">
        <v>23</v>
      </c>
      <c r="O77" s="24">
        <v>156</v>
      </c>
      <c r="P77" s="24">
        <v>0</v>
      </c>
      <c r="Q77" s="24">
        <v>379</v>
      </c>
      <c r="R77" s="21">
        <v>16401</v>
      </c>
    </row>
    <row r="78" spans="1:18">
      <c r="A78" s="20" t="s">
        <v>254</v>
      </c>
      <c r="B78" s="21">
        <v>12862</v>
      </c>
      <c r="C78" s="24">
        <v>3047</v>
      </c>
      <c r="D78" s="24">
        <v>297</v>
      </c>
      <c r="E78" s="24">
        <v>3941</v>
      </c>
      <c r="F78" s="24">
        <v>1</v>
      </c>
      <c r="G78" s="24">
        <v>7286</v>
      </c>
      <c r="H78" s="21">
        <v>1019</v>
      </c>
      <c r="I78" s="21">
        <v>182</v>
      </c>
      <c r="J78" s="21">
        <v>1384</v>
      </c>
      <c r="K78" s="21">
        <v>0</v>
      </c>
      <c r="L78" s="21">
        <v>2585</v>
      </c>
      <c r="M78" s="24">
        <v>106</v>
      </c>
      <c r="N78" s="24">
        <v>10</v>
      </c>
      <c r="O78" s="24">
        <v>93</v>
      </c>
      <c r="P78" s="24">
        <v>0</v>
      </c>
      <c r="Q78" s="24">
        <v>209</v>
      </c>
      <c r="R78" s="21">
        <v>10080</v>
      </c>
    </row>
    <row r="79" spans="1:18">
      <c r="A79" s="20" t="s">
        <v>255</v>
      </c>
      <c r="B79" s="21">
        <v>5555</v>
      </c>
      <c r="C79" s="24">
        <v>1818</v>
      </c>
      <c r="D79" s="24">
        <v>196</v>
      </c>
      <c r="E79" s="24">
        <v>1355</v>
      </c>
      <c r="F79" s="24">
        <v>1</v>
      </c>
      <c r="G79" s="24">
        <v>3370</v>
      </c>
      <c r="H79" s="21">
        <v>351</v>
      </c>
      <c r="I79" s="21">
        <v>70</v>
      </c>
      <c r="J79" s="21">
        <v>321</v>
      </c>
      <c r="K79" s="21">
        <v>1</v>
      </c>
      <c r="L79" s="21">
        <v>743</v>
      </c>
      <c r="M79" s="24">
        <v>60</v>
      </c>
      <c r="N79" s="24">
        <v>6</v>
      </c>
      <c r="O79" s="24">
        <v>27</v>
      </c>
      <c r="P79" s="24">
        <v>0</v>
      </c>
      <c r="Q79" s="24">
        <v>93</v>
      </c>
      <c r="R79" s="21">
        <v>4206</v>
      </c>
    </row>
    <row r="80" spans="1:18">
      <c r="A80" s="20" t="s">
        <v>256</v>
      </c>
      <c r="B80" s="21">
        <v>125837</v>
      </c>
      <c r="C80" s="24">
        <v>11669</v>
      </c>
      <c r="D80" s="24">
        <v>1771</v>
      </c>
      <c r="E80" s="24">
        <v>32218</v>
      </c>
      <c r="F80" s="24">
        <v>66</v>
      </c>
      <c r="G80" s="24">
        <v>45724</v>
      </c>
      <c r="H80" s="21">
        <v>13630</v>
      </c>
      <c r="I80" s="21">
        <v>1645</v>
      </c>
      <c r="J80" s="21">
        <v>34664</v>
      </c>
      <c r="K80" s="21">
        <v>118</v>
      </c>
      <c r="L80" s="21">
        <v>50057</v>
      </c>
      <c r="M80" s="24">
        <v>1026</v>
      </c>
      <c r="N80" s="24">
        <v>106</v>
      </c>
      <c r="O80" s="24">
        <v>1364</v>
      </c>
      <c r="P80" s="24">
        <v>9</v>
      </c>
      <c r="Q80" s="24">
        <v>2505</v>
      </c>
      <c r="R80" s="21">
        <v>98286</v>
      </c>
    </row>
    <row r="81" spans="1:18">
      <c r="A81" s="20" t="s">
        <v>257</v>
      </c>
      <c r="B81" s="21">
        <v>79199</v>
      </c>
      <c r="C81" s="24">
        <v>10481</v>
      </c>
      <c r="D81" s="24">
        <v>1478</v>
      </c>
      <c r="E81" s="24">
        <v>23416</v>
      </c>
      <c r="F81" s="24">
        <v>55</v>
      </c>
      <c r="G81" s="24">
        <v>35430</v>
      </c>
      <c r="H81" s="21">
        <v>7537</v>
      </c>
      <c r="I81" s="21">
        <v>1085</v>
      </c>
      <c r="J81" s="21">
        <v>13860</v>
      </c>
      <c r="K81" s="21">
        <v>71</v>
      </c>
      <c r="L81" s="21">
        <v>22553</v>
      </c>
      <c r="M81" s="24">
        <v>791</v>
      </c>
      <c r="N81" s="24">
        <v>99</v>
      </c>
      <c r="O81" s="24">
        <v>861</v>
      </c>
      <c r="P81" s="24">
        <v>10</v>
      </c>
      <c r="Q81" s="24">
        <v>1761</v>
      </c>
      <c r="R81" s="21">
        <v>59744</v>
      </c>
    </row>
    <row r="82" spans="1:18">
      <c r="A82" s="20" t="s">
        <v>258</v>
      </c>
      <c r="B82" s="21">
        <v>4963</v>
      </c>
      <c r="C82" s="24">
        <v>1290</v>
      </c>
      <c r="D82" s="24">
        <v>76</v>
      </c>
      <c r="E82" s="24">
        <v>1345</v>
      </c>
      <c r="F82" s="24">
        <v>5</v>
      </c>
      <c r="G82" s="24">
        <v>2716</v>
      </c>
      <c r="H82" s="21">
        <v>397</v>
      </c>
      <c r="I82" s="21">
        <v>40</v>
      </c>
      <c r="J82" s="21">
        <v>454</v>
      </c>
      <c r="K82" s="21">
        <v>0</v>
      </c>
      <c r="L82" s="21">
        <v>891</v>
      </c>
      <c r="M82" s="24">
        <v>26</v>
      </c>
      <c r="N82" s="24">
        <v>3</v>
      </c>
      <c r="O82" s="24">
        <v>29</v>
      </c>
      <c r="P82" s="24">
        <v>0</v>
      </c>
      <c r="Q82" s="24">
        <v>58</v>
      </c>
      <c r="R82" s="21">
        <v>3665</v>
      </c>
    </row>
    <row r="83" spans="1:18">
      <c r="A83" s="20" t="s">
        <v>259</v>
      </c>
      <c r="B83" s="21">
        <v>33719</v>
      </c>
      <c r="C83" s="24">
        <v>7758</v>
      </c>
      <c r="D83" s="24">
        <v>620</v>
      </c>
      <c r="E83" s="24">
        <v>13376</v>
      </c>
      <c r="F83" s="24">
        <v>30</v>
      </c>
      <c r="G83" s="24">
        <v>21784</v>
      </c>
      <c r="H83" s="21">
        <v>1661</v>
      </c>
      <c r="I83" s="21">
        <v>152</v>
      </c>
      <c r="J83" s="21">
        <v>2656</v>
      </c>
      <c r="K83" s="21">
        <v>22</v>
      </c>
      <c r="L83" s="21">
        <v>4491</v>
      </c>
      <c r="M83" s="24">
        <v>402</v>
      </c>
      <c r="N83" s="24">
        <v>27</v>
      </c>
      <c r="O83" s="24">
        <v>405</v>
      </c>
      <c r="P83" s="24">
        <v>0</v>
      </c>
      <c r="Q83" s="24">
        <v>834</v>
      </c>
      <c r="R83" s="21">
        <v>27109</v>
      </c>
    </row>
    <row r="84" spans="1:18">
      <c r="A84" s="20" t="s">
        <v>260</v>
      </c>
      <c r="B84" s="21">
        <v>7671</v>
      </c>
      <c r="C84" s="24">
        <v>1678</v>
      </c>
      <c r="D84" s="24">
        <v>210</v>
      </c>
      <c r="E84" s="24">
        <v>2465</v>
      </c>
      <c r="F84" s="24">
        <v>7</v>
      </c>
      <c r="G84" s="24">
        <v>4360</v>
      </c>
      <c r="H84" s="21">
        <v>554</v>
      </c>
      <c r="I84" s="21">
        <v>162</v>
      </c>
      <c r="J84" s="21">
        <v>828</v>
      </c>
      <c r="K84" s="21">
        <v>0</v>
      </c>
      <c r="L84" s="21">
        <v>1544</v>
      </c>
      <c r="M84" s="24">
        <v>59</v>
      </c>
      <c r="N84" s="24">
        <v>8</v>
      </c>
      <c r="O84" s="24">
        <v>52</v>
      </c>
      <c r="P84" s="24">
        <v>0</v>
      </c>
      <c r="Q84" s="24">
        <v>119</v>
      </c>
      <c r="R84" s="21">
        <v>6023</v>
      </c>
    </row>
    <row r="85" spans="1:18">
      <c r="A85" s="20" t="s">
        <v>261</v>
      </c>
      <c r="B85" s="21">
        <v>6784</v>
      </c>
      <c r="C85" s="24">
        <v>1804</v>
      </c>
      <c r="D85" s="24">
        <v>165</v>
      </c>
      <c r="E85" s="24">
        <v>2133</v>
      </c>
      <c r="F85" s="24">
        <v>2</v>
      </c>
      <c r="G85" s="24">
        <v>4104</v>
      </c>
      <c r="H85" s="21">
        <v>478</v>
      </c>
      <c r="I85" s="21">
        <v>37</v>
      </c>
      <c r="J85" s="21">
        <v>386</v>
      </c>
      <c r="K85" s="21">
        <v>0</v>
      </c>
      <c r="L85" s="21">
        <v>901</v>
      </c>
      <c r="M85" s="24">
        <v>48</v>
      </c>
      <c r="N85" s="24">
        <v>5</v>
      </c>
      <c r="O85" s="24">
        <v>33</v>
      </c>
      <c r="P85" s="24">
        <v>0</v>
      </c>
      <c r="Q85" s="24">
        <v>86</v>
      </c>
      <c r="R85" s="21">
        <v>5091</v>
      </c>
    </row>
    <row r="86" spans="1:18">
      <c r="A86" s="20" t="s">
        <v>262</v>
      </c>
      <c r="B86" s="21">
        <v>9256</v>
      </c>
      <c r="C86" s="24">
        <v>1482</v>
      </c>
      <c r="D86" s="24">
        <v>155</v>
      </c>
      <c r="E86" s="24">
        <v>1422</v>
      </c>
      <c r="F86" s="24">
        <v>4</v>
      </c>
      <c r="G86" s="24">
        <v>3063</v>
      </c>
      <c r="H86" s="21">
        <v>2001</v>
      </c>
      <c r="I86" s="21">
        <v>345</v>
      </c>
      <c r="J86" s="21">
        <v>1465</v>
      </c>
      <c r="K86" s="21">
        <v>10</v>
      </c>
      <c r="L86" s="21">
        <v>3821</v>
      </c>
      <c r="M86" s="24">
        <v>40</v>
      </c>
      <c r="N86" s="24">
        <v>5</v>
      </c>
      <c r="O86" s="24">
        <v>24</v>
      </c>
      <c r="P86" s="24">
        <v>1</v>
      </c>
      <c r="Q86" s="24">
        <v>70</v>
      </c>
      <c r="R86" s="21">
        <v>6954</v>
      </c>
    </row>
    <row r="87" spans="1:18">
      <c r="A87" s="20" t="s">
        <v>263</v>
      </c>
      <c r="B87" s="21">
        <v>4258</v>
      </c>
      <c r="C87" s="24">
        <v>728</v>
      </c>
      <c r="D87" s="24">
        <v>95</v>
      </c>
      <c r="E87" s="24">
        <v>1069</v>
      </c>
      <c r="F87" s="24">
        <v>3</v>
      </c>
      <c r="G87" s="24">
        <v>1895</v>
      </c>
      <c r="H87" s="21">
        <v>529</v>
      </c>
      <c r="I87" s="21">
        <v>78</v>
      </c>
      <c r="J87" s="21">
        <v>501</v>
      </c>
      <c r="K87" s="21">
        <v>15</v>
      </c>
      <c r="L87" s="21">
        <v>1123</v>
      </c>
      <c r="M87" s="24">
        <v>12</v>
      </c>
      <c r="N87" s="24">
        <v>2</v>
      </c>
      <c r="O87" s="24">
        <v>20</v>
      </c>
      <c r="P87" s="24">
        <v>0</v>
      </c>
      <c r="Q87" s="24">
        <v>34</v>
      </c>
      <c r="R87" s="21">
        <v>3052</v>
      </c>
    </row>
    <row r="88" spans="1:18">
      <c r="A88" s="20" t="s">
        <v>264</v>
      </c>
      <c r="B88" s="21">
        <v>4702</v>
      </c>
      <c r="C88" s="24">
        <v>969</v>
      </c>
      <c r="D88" s="24">
        <v>141</v>
      </c>
      <c r="E88" s="24">
        <v>1409</v>
      </c>
      <c r="F88" s="24">
        <v>0</v>
      </c>
      <c r="G88" s="24">
        <v>2519</v>
      </c>
      <c r="H88" s="21">
        <v>472</v>
      </c>
      <c r="I88" s="21">
        <v>150</v>
      </c>
      <c r="J88" s="21">
        <v>514</v>
      </c>
      <c r="K88" s="21">
        <v>0</v>
      </c>
      <c r="L88" s="21">
        <v>1136</v>
      </c>
      <c r="M88" s="24">
        <v>19</v>
      </c>
      <c r="N88" s="24">
        <v>2</v>
      </c>
      <c r="O88" s="24">
        <v>6</v>
      </c>
      <c r="P88" s="24">
        <v>0</v>
      </c>
      <c r="Q88" s="24">
        <v>27</v>
      </c>
      <c r="R88" s="21">
        <v>3682</v>
      </c>
    </row>
    <row r="89" spans="1:18">
      <c r="A89" s="20" t="s">
        <v>265</v>
      </c>
      <c r="B89" s="21">
        <v>15398</v>
      </c>
      <c r="C89" s="24">
        <v>3063</v>
      </c>
      <c r="D89" s="24">
        <v>391</v>
      </c>
      <c r="E89" s="24">
        <v>4850</v>
      </c>
      <c r="F89" s="24">
        <v>1</v>
      </c>
      <c r="G89" s="24">
        <v>8305</v>
      </c>
      <c r="H89" s="21">
        <v>1416</v>
      </c>
      <c r="I89" s="21">
        <v>325</v>
      </c>
      <c r="J89" s="21">
        <v>2220</v>
      </c>
      <c r="K89" s="21">
        <v>0</v>
      </c>
      <c r="L89" s="21">
        <v>3961</v>
      </c>
      <c r="M89" s="24">
        <v>116</v>
      </c>
      <c r="N89" s="24">
        <v>16</v>
      </c>
      <c r="O89" s="24">
        <v>128</v>
      </c>
      <c r="P89" s="24">
        <v>0</v>
      </c>
      <c r="Q89" s="24">
        <v>260</v>
      </c>
      <c r="R89" s="21">
        <v>12526</v>
      </c>
    </row>
    <row r="90" spans="1:18">
      <c r="A90" s="20" t="s">
        <v>266</v>
      </c>
      <c r="B90" s="21">
        <v>9786</v>
      </c>
      <c r="C90" s="24">
        <v>2013</v>
      </c>
      <c r="D90" s="24">
        <v>214</v>
      </c>
      <c r="E90" s="24">
        <v>2956</v>
      </c>
      <c r="F90" s="24">
        <v>7</v>
      </c>
      <c r="G90" s="24">
        <v>5190</v>
      </c>
      <c r="H90" s="21">
        <v>852</v>
      </c>
      <c r="I90" s="21">
        <v>146</v>
      </c>
      <c r="J90" s="21">
        <v>1269</v>
      </c>
      <c r="K90" s="21">
        <v>3</v>
      </c>
      <c r="L90" s="21">
        <v>2270</v>
      </c>
      <c r="M90" s="24">
        <v>66</v>
      </c>
      <c r="N90" s="24">
        <v>5</v>
      </c>
      <c r="O90" s="24">
        <v>54</v>
      </c>
      <c r="P90" s="24">
        <v>1</v>
      </c>
      <c r="Q90" s="24">
        <v>126</v>
      </c>
      <c r="R90" s="21">
        <v>7586</v>
      </c>
    </row>
    <row r="91" spans="1:18">
      <c r="A91" s="20" t="s">
        <v>267</v>
      </c>
      <c r="B91" s="21">
        <v>4104</v>
      </c>
      <c r="C91" s="24">
        <v>785</v>
      </c>
      <c r="D91" s="24">
        <v>45</v>
      </c>
      <c r="E91" s="24">
        <v>1154</v>
      </c>
      <c r="F91" s="24">
        <v>0</v>
      </c>
      <c r="G91" s="24">
        <v>1984</v>
      </c>
      <c r="H91" s="21">
        <v>332</v>
      </c>
      <c r="I91" s="21">
        <v>24</v>
      </c>
      <c r="J91" s="21">
        <v>449</v>
      </c>
      <c r="K91" s="21">
        <v>1</v>
      </c>
      <c r="L91" s="21">
        <v>806</v>
      </c>
      <c r="M91" s="24">
        <v>40</v>
      </c>
      <c r="N91" s="24">
        <v>3</v>
      </c>
      <c r="O91" s="24">
        <v>29</v>
      </c>
      <c r="P91" s="24">
        <v>1</v>
      </c>
      <c r="Q91" s="24">
        <v>73</v>
      </c>
      <c r="R91" s="21">
        <v>2863</v>
      </c>
    </row>
    <row r="92" spans="1:18">
      <c r="A92" s="20" t="s">
        <v>268</v>
      </c>
      <c r="B92" s="21">
        <v>25051</v>
      </c>
      <c r="C92" s="24">
        <v>6409</v>
      </c>
      <c r="D92" s="24">
        <v>641</v>
      </c>
      <c r="E92" s="24">
        <v>5359</v>
      </c>
      <c r="F92" s="24">
        <v>2</v>
      </c>
      <c r="G92" s="24">
        <v>12411</v>
      </c>
      <c r="H92" s="21">
        <v>3273</v>
      </c>
      <c r="I92" s="21">
        <v>469</v>
      </c>
      <c r="J92" s="21">
        <v>3009</v>
      </c>
      <c r="K92" s="21">
        <v>1</v>
      </c>
      <c r="L92" s="21">
        <v>6752</v>
      </c>
      <c r="M92" s="24">
        <v>171</v>
      </c>
      <c r="N92" s="24">
        <v>26</v>
      </c>
      <c r="O92" s="24">
        <v>116</v>
      </c>
      <c r="P92" s="24">
        <v>0</v>
      </c>
      <c r="Q92" s="24">
        <v>313</v>
      </c>
      <c r="R92" s="21">
        <v>19476</v>
      </c>
    </row>
    <row r="93" spans="1:18">
      <c r="A93" s="20" t="s">
        <v>269</v>
      </c>
      <c r="B93" s="21">
        <v>17841</v>
      </c>
      <c r="C93" s="24">
        <v>4925</v>
      </c>
      <c r="D93" s="24">
        <v>311</v>
      </c>
      <c r="E93" s="24">
        <v>5408</v>
      </c>
      <c r="F93" s="24">
        <v>2</v>
      </c>
      <c r="G93" s="24">
        <v>10646</v>
      </c>
      <c r="H93" s="21">
        <v>1491</v>
      </c>
      <c r="I93" s="21">
        <v>158</v>
      </c>
      <c r="J93" s="21">
        <v>1518</v>
      </c>
      <c r="K93" s="21">
        <v>3</v>
      </c>
      <c r="L93" s="21">
        <v>3170</v>
      </c>
      <c r="M93" s="24">
        <v>161</v>
      </c>
      <c r="N93" s="24">
        <v>20</v>
      </c>
      <c r="O93" s="24">
        <v>118</v>
      </c>
      <c r="P93" s="24">
        <v>0</v>
      </c>
      <c r="Q93" s="24">
        <v>299</v>
      </c>
      <c r="R93" s="21">
        <v>14115</v>
      </c>
    </row>
    <row r="94" spans="1:18">
      <c r="A94" s="20" t="s">
        <v>270</v>
      </c>
      <c r="B94" s="21">
        <v>24858</v>
      </c>
      <c r="C94" s="24">
        <v>2760</v>
      </c>
      <c r="D94" s="24">
        <v>259</v>
      </c>
      <c r="E94" s="24">
        <v>3106</v>
      </c>
      <c r="F94" s="24">
        <v>9</v>
      </c>
      <c r="G94" s="24">
        <v>6134</v>
      </c>
      <c r="H94" s="21">
        <v>3358</v>
      </c>
      <c r="I94" s="21">
        <v>340</v>
      </c>
      <c r="J94" s="21">
        <v>5833</v>
      </c>
      <c r="K94" s="21">
        <v>25</v>
      </c>
      <c r="L94" s="21">
        <v>9556</v>
      </c>
      <c r="M94" s="24">
        <v>244</v>
      </c>
      <c r="N94" s="24">
        <v>11</v>
      </c>
      <c r="O94" s="24">
        <v>171</v>
      </c>
      <c r="P94" s="24">
        <v>1</v>
      </c>
      <c r="Q94" s="24">
        <v>427</v>
      </c>
      <c r="R94" s="21">
        <v>16117</v>
      </c>
    </row>
    <row r="95" spans="1:18">
      <c r="A95" s="20" t="s">
        <v>271</v>
      </c>
      <c r="B95" s="21">
        <v>5949</v>
      </c>
      <c r="C95" s="24">
        <v>1083</v>
      </c>
      <c r="D95" s="24">
        <v>142</v>
      </c>
      <c r="E95" s="24">
        <v>1534</v>
      </c>
      <c r="F95" s="24">
        <v>0</v>
      </c>
      <c r="G95" s="24">
        <v>2759</v>
      </c>
      <c r="H95" s="21">
        <v>479</v>
      </c>
      <c r="I95" s="21">
        <v>237</v>
      </c>
      <c r="J95" s="21">
        <v>556</v>
      </c>
      <c r="K95" s="21">
        <v>1</v>
      </c>
      <c r="L95" s="21">
        <v>1273</v>
      </c>
      <c r="M95" s="24">
        <v>33</v>
      </c>
      <c r="N95" s="24">
        <v>4</v>
      </c>
      <c r="O95" s="24">
        <v>33</v>
      </c>
      <c r="P95" s="24">
        <v>0</v>
      </c>
      <c r="Q95" s="24">
        <v>70</v>
      </c>
      <c r="R95" s="21">
        <v>4102</v>
      </c>
    </row>
    <row r="96" spans="1:18">
      <c r="A96" s="20" t="s">
        <v>272</v>
      </c>
      <c r="B96" s="21">
        <v>6052</v>
      </c>
      <c r="C96" s="24">
        <v>1337</v>
      </c>
      <c r="D96" s="24">
        <v>41</v>
      </c>
      <c r="E96" s="24">
        <v>1245</v>
      </c>
      <c r="F96" s="24">
        <v>3</v>
      </c>
      <c r="G96" s="24">
        <v>2626</v>
      </c>
      <c r="H96" s="21">
        <v>637</v>
      </c>
      <c r="I96" s="21">
        <v>53</v>
      </c>
      <c r="J96" s="21">
        <v>666</v>
      </c>
      <c r="K96" s="21">
        <v>4</v>
      </c>
      <c r="L96" s="21">
        <v>1360</v>
      </c>
      <c r="M96" s="24">
        <v>74</v>
      </c>
      <c r="N96" s="24">
        <v>2</v>
      </c>
      <c r="O96" s="24">
        <v>54</v>
      </c>
      <c r="P96" s="24">
        <v>1</v>
      </c>
      <c r="Q96" s="24">
        <v>131</v>
      </c>
      <c r="R96" s="21">
        <v>4117</v>
      </c>
    </row>
    <row r="97" spans="1:18">
      <c r="A97" s="20" t="s">
        <v>273</v>
      </c>
      <c r="B97" s="21">
        <v>53910</v>
      </c>
      <c r="C97" s="24">
        <v>6629</v>
      </c>
      <c r="D97" s="24">
        <v>794</v>
      </c>
      <c r="E97" s="24">
        <v>14006</v>
      </c>
      <c r="F97" s="24">
        <v>206</v>
      </c>
      <c r="G97" s="24">
        <v>21635</v>
      </c>
      <c r="H97" s="21">
        <v>4423</v>
      </c>
      <c r="I97" s="21">
        <v>700</v>
      </c>
      <c r="J97" s="21">
        <v>9644</v>
      </c>
      <c r="K97" s="21">
        <v>297</v>
      </c>
      <c r="L97" s="21">
        <v>15064</v>
      </c>
      <c r="M97" s="24">
        <v>379</v>
      </c>
      <c r="N97" s="24">
        <v>53</v>
      </c>
      <c r="O97" s="24">
        <v>479</v>
      </c>
      <c r="P97" s="24">
        <v>18</v>
      </c>
      <c r="Q97" s="24">
        <v>929</v>
      </c>
      <c r="R97" s="21">
        <v>37628</v>
      </c>
    </row>
    <row r="98" spans="1:18">
      <c r="A98" s="20" t="s">
        <v>274</v>
      </c>
      <c r="B98" s="21">
        <v>15618</v>
      </c>
      <c r="C98" s="24">
        <v>2163</v>
      </c>
      <c r="D98" s="24">
        <v>395</v>
      </c>
      <c r="E98" s="24">
        <v>7056</v>
      </c>
      <c r="F98" s="24">
        <v>5</v>
      </c>
      <c r="G98" s="24">
        <v>9619</v>
      </c>
      <c r="H98" s="21">
        <v>502</v>
      </c>
      <c r="I98" s="21">
        <v>132</v>
      </c>
      <c r="J98" s="21">
        <v>1584</v>
      </c>
      <c r="K98" s="21">
        <v>2</v>
      </c>
      <c r="L98" s="21">
        <v>2220</v>
      </c>
      <c r="M98" s="24">
        <v>185</v>
      </c>
      <c r="N98" s="24">
        <v>18</v>
      </c>
      <c r="O98" s="24">
        <v>292</v>
      </c>
      <c r="P98" s="24">
        <v>0</v>
      </c>
      <c r="Q98" s="24">
        <v>495</v>
      </c>
      <c r="R98" s="21">
        <v>12334</v>
      </c>
    </row>
    <row r="99" spans="1:18">
      <c r="A99" s="20" t="s">
        <v>275</v>
      </c>
      <c r="B99" s="21">
        <v>6012</v>
      </c>
      <c r="C99" s="24">
        <v>493</v>
      </c>
      <c r="D99" s="24">
        <v>68</v>
      </c>
      <c r="E99" s="24">
        <v>979</v>
      </c>
      <c r="F99" s="24">
        <v>0</v>
      </c>
      <c r="G99" s="24">
        <v>1540</v>
      </c>
      <c r="H99" s="21">
        <v>1295</v>
      </c>
      <c r="I99" s="21">
        <v>177</v>
      </c>
      <c r="J99" s="21">
        <v>1233</v>
      </c>
      <c r="K99" s="21">
        <v>0</v>
      </c>
      <c r="L99" s="21">
        <v>2705</v>
      </c>
      <c r="M99" s="24">
        <v>24</v>
      </c>
      <c r="N99" s="24">
        <v>4</v>
      </c>
      <c r="O99" s="24">
        <v>14</v>
      </c>
      <c r="P99" s="24">
        <v>0</v>
      </c>
      <c r="Q99" s="24">
        <v>42</v>
      </c>
      <c r="R99" s="21">
        <v>4287</v>
      </c>
    </row>
    <row r="100" spans="1:18">
      <c r="A100" s="20" t="s">
        <v>276</v>
      </c>
      <c r="B100" s="21">
        <v>15118</v>
      </c>
      <c r="C100" s="24">
        <v>4018</v>
      </c>
      <c r="D100" s="24">
        <v>371</v>
      </c>
      <c r="E100" s="24">
        <v>4806</v>
      </c>
      <c r="F100" s="24">
        <v>6</v>
      </c>
      <c r="G100" s="24">
        <v>9201</v>
      </c>
      <c r="H100" s="21">
        <v>1054</v>
      </c>
      <c r="I100" s="21">
        <v>127</v>
      </c>
      <c r="J100" s="21">
        <v>1244</v>
      </c>
      <c r="K100" s="21">
        <v>0</v>
      </c>
      <c r="L100" s="21">
        <v>2425</v>
      </c>
      <c r="M100" s="24">
        <v>187</v>
      </c>
      <c r="N100" s="24">
        <v>17</v>
      </c>
      <c r="O100" s="24">
        <v>123</v>
      </c>
      <c r="P100" s="24">
        <v>1</v>
      </c>
      <c r="Q100" s="24">
        <v>328</v>
      </c>
      <c r="R100" s="21">
        <v>11954</v>
      </c>
    </row>
    <row r="101" spans="1:18">
      <c r="A101" s="20" t="s">
        <v>277</v>
      </c>
      <c r="B101" s="21">
        <v>4224</v>
      </c>
      <c r="C101" s="24">
        <v>1089</v>
      </c>
      <c r="D101" s="24">
        <v>75</v>
      </c>
      <c r="E101" s="24">
        <v>757</v>
      </c>
      <c r="F101" s="24">
        <v>0</v>
      </c>
      <c r="G101" s="24">
        <v>1921</v>
      </c>
      <c r="H101" s="21">
        <v>496</v>
      </c>
      <c r="I101" s="21">
        <v>188</v>
      </c>
      <c r="J101" s="21">
        <v>529</v>
      </c>
      <c r="K101" s="21">
        <v>0</v>
      </c>
      <c r="L101" s="21">
        <v>1213</v>
      </c>
      <c r="M101" s="24">
        <v>22</v>
      </c>
      <c r="N101" s="24">
        <v>3</v>
      </c>
      <c r="O101" s="24">
        <v>24</v>
      </c>
      <c r="P101" s="24">
        <v>0</v>
      </c>
      <c r="Q101" s="24">
        <v>49</v>
      </c>
      <c r="R101" s="21">
        <v>3183</v>
      </c>
    </row>
    <row r="102" spans="1:18">
      <c r="A102" s="20" t="s">
        <v>278</v>
      </c>
      <c r="B102" s="21">
        <v>11967</v>
      </c>
      <c r="C102" s="24">
        <v>1886</v>
      </c>
      <c r="D102" s="24">
        <v>273</v>
      </c>
      <c r="E102" s="24">
        <v>3273</v>
      </c>
      <c r="F102" s="24">
        <v>0</v>
      </c>
      <c r="G102" s="24">
        <v>5432</v>
      </c>
      <c r="H102" s="21">
        <v>1411</v>
      </c>
      <c r="I102" s="21">
        <v>290</v>
      </c>
      <c r="J102" s="21">
        <v>1998</v>
      </c>
      <c r="K102" s="21">
        <v>0</v>
      </c>
      <c r="L102" s="21">
        <v>3699</v>
      </c>
      <c r="M102" s="24">
        <v>55</v>
      </c>
      <c r="N102" s="24">
        <v>13</v>
      </c>
      <c r="O102" s="24">
        <v>69</v>
      </c>
      <c r="P102" s="24">
        <v>0</v>
      </c>
      <c r="Q102" s="24">
        <v>137</v>
      </c>
      <c r="R102" s="21">
        <v>9268</v>
      </c>
    </row>
    <row r="103" spans="1:18">
      <c r="A103" s="20" t="s">
        <v>279</v>
      </c>
      <c r="B103" s="21">
        <v>9126</v>
      </c>
      <c r="C103" s="24">
        <v>1254</v>
      </c>
      <c r="D103" s="24">
        <v>375</v>
      </c>
      <c r="E103" s="24">
        <v>1853</v>
      </c>
      <c r="F103" s="24">
        <v>5</v>
      </c>
      <c r="G103" s="24">
        <v>3487</v>
      </c>
      <c r="H103" s="21">
        <v>956</v>
      </c>
      <c r="I103" s="21">
        <v>228</v>
      </c>
      <c r="J103" s="21">
        <v>1114</v>
      </c>
      <c r="K103" s="21">
        <v>5</v>
      </c>
      <c r="L103" s="21">
        <v>2303</v>
      </c>
      <c r="M103" s="24">
        <v>57</v>
      </c>
      <c r="N103" s="24">
        <v>12</v>
      </c>
      <c r="O103" s="24">
        <v>44</v>
      </c>
      <c r="P103" s="24">
        <v>0</v>
      </c>
      <c r="Q103" s="24">
        <v>113</v>
      </c>
      <c r="R103" s="21">
        <v>5903</v>
      </c>
    </row>
    <row r="104" spans="1:18">
      <c r="A104" s="20" t="s">
        <v>280</v>
      </c>
      <c r="B104" s="21">
        <v>12166</v>
      </c>
      <c r="C104" s="24">
        <v>2967</v>
      </c>
      <c r="D104" s="24">
        <v>200</v>
      </c>
      <c r="E104" s="24">
        <v>2052</v>
      </c>
      <c r="F104" s="24">
        <v>3</v>
      </c>
      <c r="G104" s="24">
        <v>5222</v>
      </c>
      <c r="H104" s="21">
        <v>2275</v>
      </c>
      <c r="I104" s="21">
        <v>199</v>
      </c>
      <c r="J104" s="21">
        <v>1327</v>
      </c>
      <c r="K104" s="21">
        <v>3</v>
      </c>
      <c r="L104" s="21">
        <v>3804</v>
      </c>
      <c r="M104" s="24">
        <v>104</v>
      </c>
      <c r="N104" s="24">
        <v>8</v>
      </c>
      <c r="O104" s="24">
        <v>53</v>
      </c>
      <c r="P104" s="24">
        <v>0</v>
      </c>
      <c r="Q104" s="24">
        <v>165</v>
      </c>
      <c r="R104" s="21">
        <v>9191</v>
      </c>
    </row>
    <row r="105" spans="1:18">
      <c r="A105" s="20" t="s">
        <v>281</v>
      </c>
      <c r="B105" s="21">
        <v>3461</v>
      </c>
      <c r="C105" s="24">
        <v>768</v>
      </c>
      <c r="D105" s="24">
        <v>105</v>
      </c>
      <c r="E105" s="24">
        <v>1015</v>
      </c>
      <c r="F105" s="24">
        <v>3</v>
      </c>
      <c r="G105" s="24">
        <v>1891</v>
      </c>
      <c r="H105" s="21">
        <v>359</v>
      </c>
      <c r="I105" s="21">
        <v>47</v>
      </c>
      <c r="J105" s="21">
        <v>216</v>
      </c>
      <c r="K105" s="21">
        <v>1</v>
      </c>
      <c r="L105" s="21">
        <v>623</v>
      </c>
      <c r="M105" s="24">
        <v>19</v>
      </c>
      <c r="N105" s="24">
        <v>3</v>
      </c>
      <c r="O105" s="24">
        <v>8</v>
      </c>
      <c r="P105" s="24">
        <v>0</v>
      </c>
      <c r="Q105" s="24">
        <v>30</v>
      </c>
      <c r="R105" s="21">
        <v>2544</v>
      </c>
    </row>
    <row r="106" spans="1:18">
      <c r="A106" s="20" t="s">
        <v>282</v>
      </c>
      <c r="B106" s="21">
        <v>10761</v>
      </c>
      <c r="C106" s="24">
        <v>2038</v>
      </c>
      <c r="D106" s="24">
        <v>193</v>
      </c>
      <c r="E106" s="24">
        <v>2041</v>
      </c>
      <c r="F106" s="24">
        <v>7</v>
      </c>
      <c r="G106" s="24">
        <v>4279</v>
      </c>
      <c r="H106" s="21">
        <v>1461</v>
      </c>
      <c r="I106" s="21">
        <v>378</v>
      </c>
      <c r="J106" s="21">
        <v>1653</v>
      </c>
      <c r="K106" s="21">
        <v>1</v>
      </c>
      <c r="L106" s="21">
        <v>3493</v>
      </c>
      <c r="M106" s="24">
        <v>53</v>
      </c>
      <c r="N106" s="24">
        <v>7</v>
      </c>
      <c r="O106" s="24">
        <v>33</v>
      </c>
      <c r="P106" s="24">
        <v>0</v>
      </c>
      <c r="Q106" s="24">
        <v>93</v>
      </c>
      <c r="R106" s="21">
        <v>7865</v>
      </c>
    </row>
    <row r="107" spans="1:18">
      <c r="A107" s="20" t="s">
        <v>283</v>
      </c>
      <c r="B107" s="21">
        <v>16098</v>
      </c>
      <c r="C107" s="24">
        <v>4103</v>
      </c>
      <c r="D107" s="24">
        <v>303</v>
      </c>
      <c r="E107" s="24">
        <v>4417</v>
      </c>
      <c r="F107" s="24">
        <v>9</v>
      </c>
      <c r="G107" s="24">
        <v>8832</v>
      </c>
      <c r="H107" s="21">
        <v>1419</v>
      </c>
      <c r="I107" s="21">
        <v>249</v>
      </c>
      <c r="J107" s="21">
        <v>1902</v>
      </c>
      <c r="K107" s="21">
        <v>1</v>
      </c>
      <c r="L107" s="21">
        <v>3571</v>
      </c>
      <c r="M107" s="24">
        <v>171</v>
      </c>
      <c r="N107" s="24">
        <v>11</v>
      </c>
      <c r="O107" s="24">
        <v>102</v>
      </c>
      <c r="P107" s="24">
        <v>0</v>
      </c>
      <c r="Q107" s="24">
        <v>284</v>
      </c>
      <c r="R107" s="21">
        <v>12687</v>
      </c>
    </row>
    <row r="108" spans="1:18">
      <c r="A108" s="20" t="s">
        <v>284</v>
      </c>
      <c r="B108" s="21">
        <v>4681</v>
      </c>
      <c r="C108" s="24">
        <v>1592</v>
      </c>
      <c r="D108" s="24">
        <v>83</v>
      </c>
      <c r="E108" s="24">
        <v>995</v>
      </c>
      <c r="F108" s="24">
        <v>0</v>
      </c>
      <c r="G108" s="24">
        <v>2670</v>
      </c>
      <c r="H108" s="21">
        <v>520</v>
      </c>
      <c r="I108" s="21">
        <v>43</v>
      </c>
      <c r="J108" s="21">
        <v>284</v>
      </c>
      <c r="K108" s="21">
        <v>0</v>
      </c>
      <c r="L108" s="21">
        <v>847</v>
      </c>
      <c r="M108" s="24">
        <v>27</v>
      </c>
      <c r="N108" s="24">
        <v>2</v>
      </c>
      <c r="O108" s="24">
        <v>16</v>
      </c>
      <c r="P108" s="24">
        <v>0</v>
      </c>
      <c r="Q108" s="24">
        <v>45</v>
      </c>
      <c r="R108" s="21">
        <v>3562</v>
      </c>
    </row>
    <row r="109" spans="1:18">
      <c r="A109" s="20" t="s">
        <v>285</v>
      </c>
      <c r="B109" s="21">
        <v>11471</v>
      </c>
      <c r="C109" s="24">
        <v>2449</v>
      </c>
      <c r="D109" s="24">
        <v>220</v>
      </c>
      <c r="E109" s="24">
        <v>3888</v>
      </c>
      <c r="F109" s="24">
        <v>2</v>
      </c>
      <c r="G109" s="24">
        <v>6559</v>
      </c>
      <c r="H109" s="21">
        <v>958</v>
      </c>
      <c r="I109" s="21">
        <v>161</v>
      </c>
      <c r="J109" s="21">
        <v>1541</v>
      </c>
      <c r="K109" s="21">
        <v>3</v>
      </c>
      <c r="L109" s="21">
        <v>2663</v>
      </c>
      <c r="M109" s="24">
        <v>104</v>
      </c>
      <c r="N109" s="24">
        <v>11</v>
      </c>
      <c r="O109" s="24">
        <v>103</v>
      </c>
      <c r="P109" s="24">
        <v>0</v>
      </c>
      <c r="Q109" s="24">
        <v>218</v>
      </c>
      <c r="R109" s="21">
        <v>9440</v>
      </c>
    </row>
    <row r="110" spans="1:18">
      <c r="A110" s="20" t="s">
        <v>286</v>
      </c>
      <c r="B110" s="21">
        <v>16466</v>
      </c>
      <c r="C110" s="24">
        <v>5212</v>
      </c>
      <c r="D110" s="24">
        <v>258</v>
      </c>
      <c r="E110" s="24">
        <v>4871</v>
      </c>
      <c r="F110" s="24">
        <v>0</v>
      </c>
      <c r="G110" s="24">
        <v>10341</v>
      </c>
      <c r="H110" s="21">
        <v>938</v>
      </c>
      <c r="I110" s="21">
        <v>96</v>
      </c>
      <c r="J110" s="21">
        <v>766</v>
      </c>
      <c r="K110" s="21">
        <v>0</v>
      </c>
      <c r="L110" s="21">
        <v>1800</v>
      </c>
      <c r="M110" s="24">
        <v>180</v>
      </c>
      <c r="N110" s="24">
        <v>16</v>
      </c>
      <c r="O110" s="24">
        <v>87</v>
      </c>
      <c r="P110" s="24">
        <v>0</v>
      </c>
      <c r="Q110" s="24">
        <v>283</v>
      </c>
      <c r="R110" s="21">
        <v>12424</v>
      </c>
    </row>
    <row r="111" spans="1:18">
      <c r="A111" s="20" t="s">
        <v>287</v>
      </c>
      <c r="B111" s="21">
        <v>100700</v>
      </c>
      <c r="C111" s="24">
        <v>13014</v>
      </c>
      <c r="D111" s="24">
        <v>1639</v>
      </c>
      <c r="E111" s="24">
        <v>12299</v>
      </c>
      <c r="F111" s="24">
        <v>24</v>
      </c>
      <c r="G111" s="24">
        <v>26976</v>
      </c>
      <c r="H111" s="21">
        <v>16828</v>
      </c>
      <c r="I111" s="21">
        <v>2174</v>
      </c>
      <c r="J111" s="21">
        <v>20755</v>
      </c>
      <c r="K111" s="21">
        <v>94</v>
      </c>
      <c r="L111" s="21">
        <v>39851</v>
      </c>
      <c r="M111" s="24">
        <v>1057</v>
      </c>
      <c r="N111" s="24">
        <v>109</v>
      </c>
      <c r="O111" s="24">
        <v>661</v>
      </c>
      <c r="P111" s="24">
        <v>4</v>
      </c>
      <c r="Q111" s="24">
        <v>1831</v>
      </c>
      <c r="R111" s="21">
        <v>68658</v>
      </c>
    </row>
    <row r="112" spans="1:18">
      <c r="A112" s="20" t="s">
        <v>288</v>
      </c>
      <c r="B112" s="21">
        <v>58302</v>
      </c>
      <c r="C112" s="24">
        <v>10445</v>
      </c>
      <c r="D112" s="24">
        <v>981</v>
      </c>
      <c r="E112" s="24">
        <v>9485</v>
      </c>
      <c r="F112" s="24">
        <v>2</v>
      </c>
      <c r="G112" s="24">
        <v>20913</v>
      </c>
      <c r="H112" s="21">
        <v>8927</v>
      </c>
      <c r="I112" s="21">
        <v>980</v>
      </c>
      <c r="J112" s="21">
        <v>12035</v>
      </c>
      <c r="K112" s="21">
        <v>1</v>
      </c>
      <c r="L112" s="21">
        <v>21943</v>
      </c>
      <c r="M112" s="24">
        <v>590</v>
      </c>
      <c r="N112" s="24">
        <v>45</v>
      </c>
      <c r="O112" s="24">
        <v>311</v>
      </c>
      <c r="P112" s="24">
        <v>1</v>
      </c>
      <c r="Q112" s="24">
        <v>947</v>
      </c>
      <c r="R112" s="21">
        <v>43803</v>
      </c>
    </row>
    <row r="113" spans="1:18">
      <c r="A113" s="20" t="s">
        <v>289</v>
      </c>
      <c r="B113" s="21">
        <v>24058</v>
      </c>
      <c r="C113" s="24">
        <v>5105</v>
      </c>
      <c r="D113" s="24">
        <v>535</v>
      </c>
      <c r="E113" s="24">
        <v>7780</v>
      </c>
      <c r="F113" s="24">
        <v>5</v>
      </c>
      <c r="G113" s="24">
        <v>13425</v>
      </c>
      <c r="H113" s="21">
        <v>1904</v>
      </c>
      <c r="I113" s="21">
        <v>326</v>
      </c>
      <c r="J113" s="21">
        <v>3349</v>
      </c>
      <c r="K113" s="21">
        <v>2</v>
      </c>
      <c r="L113" s="21">
        <v>5581</v>
      </c>
      <c r="M113" s="24">
        <v>480</v>
      </c>
      <c r="N113" s="24">
        <v>32</v>
      </c>
      <c r="O113" s="24">
        <v>412</v>
      </c>
      <c r="P113" s="24">
        <v>1</v>
      </c>
      <c r="Q113" s="24">
        <v>925</v>
      </c>
      <c r="R113" s="21">
        <v>19931</v>
      </c>
    </row>
    <row r="114" spans="1:18">
      <c r="A114" s="20" t="s">
        <v>290</v>
      </c>
      <c r="B114" s="21">
        <v>8087</v>
      </c>
      <c r="C114" s="24">
        <v>1521</v>
      </c>
      <c r="D114" s="24">
        <v>280</v>
      </c>
      <c r="E114" s="24">
        <v>2823</v>
      </c>
      <c r="F114" s="24">
        <v>1</v>
      </c>
      <c r="G114" s="24">
        <v>4625</v>
      </c>
      <c r="H114" s="21">
        <v>707</v>
      </c>
      <c r="I114" s="21">
        <v>81</v>
      </c>
      <c r="J114" s="21">
        <v>1042</v>
      </c>
      <c r="K114" s="21">
        <v>1</v>
      </c>
      <c r="L114" s="21">
        <v>1831</v>
      </c>
      <c r="M114" s="24">
        <v>103</v>
      </c>
      <c r="N114" s="24">
        <v>11</v>
      </c>
      <c r="O114" s="24">
        <v>85</v>
      </c>
      <c r="P114" s="24">
        <v>0</v>
      </c>
      <c r="Q114" s="24">
        <v>199</v>
      </c>
      <c r="R114" s="21">
        <v>6655</v>
      </c>
    </row>
    <row r="115" spans="1:18">
      <c r="A115" s="20" t="s">
        <v>291</v>
      </c>
      <c r="B115" s="21">
        <v>82336</v>
      </c>
      <c r="C115" s="24">
        <v>12163</v>
      </c>
      <c r="D115" s="24">
        <v>2136</v>
      </c>
      <c r="E115" s="24">
        <v>30350</v>
      </c>
      <c r="F115" s="24">
        <v>13</v>
      </c>
      <c r="G115" s="24">
        <v>44662</v>
      </c>
      <c r="H115" s="21">
        <v>5688</v>
      </c>
      <c r="I115" s="21">
        <v>889</v>
      </c>
      <c r="J115" s="21">
        <v>11437</v>
      </c>
      <c r="K115" s="21">
        <v>11</v>
      </c>
      <c r="L115" s="21">
        <v>18025</v>
      </c>
      <c r="M115" s="24">
        <v>890</v>
      </c>
      <c r="N115" s="24">
        <v>88</v>
      </c>
      <c r="O115" s="24">
        <v>974</v>
      </c>
      <c r="P115" s="24">
        <v>2</v>
      </c>
      <c r="Q115" s="24">
        <v>1954</v>
      </c>
      <c r="R115" s="21">
        <v>64641</v>
      </c>
    </row>
    <row r="116" spans="1:18">
      <c r="A116" s="20" t="s">
        <v>292</v>
      </c>
      <c r="B116" s="21">
        <v>14630</v>
      </c>
      <c r="C116" s="24">
        <v>1481</v>
      </c>
      <c r="D116" s="24">
        <v>169</v>
      </c>
      <c r="E116" s="24">
        <v>3755</v>
      </c>
      <c r="F116" s="24">
        <v>8</v>
      </c>
      <c r="G116" s="24">
        <v>5413</v>
      </c>
      <c r="H116" s="21">
        <v>1669</v>
      </c>
      <c r="I116" s="21">
        <v>186</v>
      </c>
      <c r="J116" s="21">
        <v>3228</v>
      </c>
      <c r="K116" s="21">
        <v>17</v>
      </c>
      <c r="L116" s="21">
        <v>5100</v>
      </c>
      <c r="M116" s="24">
        <v>98</v>
      </c>
      <c r="N116" s="24">
        <v>8</v>
      </c>
      <c r="O116" s="24">
        <v>105</v>
      </c>
      <c r="P116" s="24">
        <v>0</v>
      </c>
      <c r="Q116" s="24">
        <v>211</v>
      </c>
      <c r="R116" s="21">
        <v>10724</v>
      </c>
    </row>
    <row r="117" spans="1:18">
      <c r="A117" s="20" t="s">
        <v>293</v>
      </c>
      <c r="B117" s="21">
        <v>17319</v>
      </c>
      <c r="C117" s="24">
        <v>4425</v>
      </c>
      <c r="D117" s="24">
        <v>203</v>
      </c>
      <c r="E117" s="24">
        <v>7022</v>
      </c>
      <c r="F117" s="24">
        <v>1</v>
      </c>
      <c r="G117" s="24">
        <v>11651</v>
      </c>
      <c r="H117" s="21">
        <v>670</v>
      </c>
      <c r="I117" s="21">
        <v>70</v>
      </c>
      <c r="J117" s="21">
        <v>1237</v>
      </c>
      <c r="K117" s="21">
        <v>2</v>
      </c>
      <c r="L117" s="21">
        <v>1979</v>
      </c>
      <c r="M117" s="24">
        <v>185</v>
      </c>
      <c r="N117" s="24">
        <v>10</v>
      </c>
      <c r="O117" s="24">
        <v>159</v>
      </c>
      <c r="P117" s="24">
        <v>0</v>
      </c>
      <c r="Q117" s="24">
        <v>354</v>
      </c>
      <c r="R117" s="21">
        <v>13984</v>
      </c>
    </row>
    <row r="118" spans="1:18">
      <c r="A118" s="20" t="s">
        <v>294</v>
      </c>
      <c r="B118" s="21">
        <v>9283</v>
      </c>
      <c r="C118" s="24">
        <v>1732</v>
      </c>
      <c r="D118" s="24">
        <v>277</v>
      </c>
      <c r="E118" s="24">
        <v>4292</v>
      </c>
      <c r="F118" s="24">
        <v>1</v>
      </c>
      <c r="G118" s="24">
        <v>6302</v>
      </c>
      <c r="H118" s="21">
        <v>270</v>
      </c>
      <c r="I118" s="21">
        <v>65</v>
      </c>
      <c r="J118" s="21">
        <v>568</v>
      </c>
      <c r="K118" s="21">
        <v>0</v>
      </c>
      <c r="L118" s="21">
        <v>903</v>
      </c>
      <c r="M118" s="24">
        <v>37</v>
      </c>
      <c r="N118" s="24">
        <v>8</v>
      </c>
      <c r="O118" s="24">
        <v>48</v>
      </c>
      <c r="P118" s="24">
        <v>0</v>
      </c>
      <c r="Q118" s="24">
        <v>93</v>
      </c>
      <c r="R118" s="21">
        <v>7298</v>
      </c>
    </row>
    <row r="119" spans="1:18">
      <c r="A119" s="20" t="s">
        <v>295</v>
      </c>
      <c r="B119" s="21">
        <v>10620</v>
      </c>
      <c r="C119" s="24">
        <v>2649</v>
      </c>
      <c r="D119" s="24">
        <v>280</v>
      </c>
      <c r="E119" s="24">
        <v>4344</v>
      </c>
      <c r="F119" s="24">
        <v>5</v>
      </c>
      <c r="G119" s="24">
        <v>7278</v>
      </c>
      <c r="H119" s="21">
        <v>471</v>
      </c>
      <c r="I119" s="21">
        <v>77</v>
      </c>
      <c r="J119" s="21">
        <v>691</v>
      </c>
      <c r="K119" s="21">
        <v>1</v>
      </c>
      <c r="L119" s="21">
        <v>1240</v>
      </c>
      <c r="M119" s="24">
        <v>84</v>
      </c>
      <c r="N119" s="24">
        <v>10</v>
      </c>
      <c r="O119" s="24">
        <v>69</v>
      </c>
      <c r="P119" s="24">
        <v>0</v>
      </c>
      <c r="Q119" s="24">
        <v>163</v>
      </c>
      <c r="R119" s="21">
        <v>8681</v>
      </c>
    </row>
    <row r="120" spans="1:18">
      <c r="A120" s="20" t="s">
        <v>296</v>
      </c>
      <c r="B120" s="21">
        <v>20268</v>
      </c>
      <c r="C120" s="24">
        <v>3373</v>
      </c>
      <c r="D120" s="24">
        <v>345</v>
      </c>
      <c r="E120" s="24">
        <v>7291</v>
      </c>
      <c r="F120" s="24">
        <v>5</v>
      </c>
      <c r="G120" s="24">
        <v>11014</v>
      </c>
      <c r="H120" s="21">
        <v>964</v>
      </c>
      <c r="I120" s="21">
        <v>113</v>
      </c>
      <c r="J120" s="21">
        <v>1788</v>
      </c>
      <c r="K120" s="21">
        <v>2</v>
      </c>
      <c r="L120" s="21">
        <v>2867</v>
      </c>
      <c r="M120" s="24">
        <v>137</v>
      </c>
      <c r="N120" s="24">
        <v>18</v>
      </c>
      <c r="O120" s="24">
        <v>134</v>
      </c>
      <c r="P120" s="24">
        <v>0</v>
      </c>
      <c r="Q120" s="24">
        <v>289</v>
      </c>
      <c r="R120" s="21">
        <v>14170</v>
      </c>
    </row>
    <row r="121" spans="1:18">
      <c r="A121" s="20" t="s">
        <v>297</v>
      </c>
      <c r="B121" s="21">
        <v>4720</v>
      </c>
      <c r="C121" s="24">
        <v>535</v>
      </c>
      <c r="D121" s="24">
        <v>106</v>
      </c>
      <c r="E121" s="24">
        <v>1795</v>
      </c>
      <c r="F121" s="24">
        <v>1</v>
      </c>
      <c r="G121" s="24">
        <v>2437</v>
      </c>
      <c r="H121" s="21">
        <v>342</v>
      </c>
      <c r="I121" s="21">
        <v>96</v>
      </c>
      <c r="J121" s="21">
        <v>666</v>
      </c>
      <c r="K121" s="21">
        <v>0</v>
      </c>
      <c r="L121" s="21">
        <v>1104</v>
      </c>
      <c r="M121" s="24">
        <v>15</v>
      </c>
      <c r="N121" s="24">
        <v>3</v>
      </c>
      <c r="O121" s="24">
        <v>40</v>
      </c>
      <c r="P121" s="24">
        <v>0</v>
      </c>
      <c r="Q121" s="24">
        <v>58</v>
      </c>
      <c r="R121" s="21">
        <v>3599</v>
      </c>
    </row>
    <row r="122" spans="1:18">
      <c r="A122" s="20" t="s">
        <v>298</v>
      </c>
      <c r="B122" s="21">
        <v>13964</v>
      </c>
      <c r="C122" s="24">
        <v>2306</v>
      </c>
      <c r="D122" s="24">
        <v>358</v>
      </c>
      <c r="E122" s="24">
        <v>3876</v>
      </c>
      <c r="F122" s="24">
        <v>4</v>
      </c>
      <c r="G122" s="24">
        <v>6544</v>
      </c>
      <c r="H122" s="21">
        <v>1077</v>
      </c>
      <c r="I122" s="21">
        <v>244</v>
      </c>
      <c r="J122" s="21">
        <v>1435</v>
      </c>
      <c r="K122" s="21">
        <v>2</v>
      </c>
      <c r="L122" s="21">
        <v>2758</v>
      </c>
      <c r="M122" s="24">
        <v>91</v>
      </c>
      <c r="N122" s="24">
        <v>10</v>
      </c>
      <c r="O122" s="24">
        <v>69</v>
      </c>
      <c r="P122" s="24">
        <v>0</v>
      </c>
      <c r="Q122" s="24">
        <v>170</v>
      </c>
      <c r="R122" s="21">
        <v>9472</v>
      </c>
    </row>
    <row r="123" spans="1:18">
      <c r="A123" s="20" t="s">
        <v>299</v>
      </c>
      <c r="B123" s="21">
        <v>1431</v>
      </c>
      <c r="C123" s="24">
        <v>235</v>
      </c>
      <c r="D123" s="24">
        <v>36</v>
      </c>
      <c r="E123" s="24">
        <v>304</v>
      </c>
      <c r="F123" s="24">
        <v>0</v>
      </c>
      <c r="G123" s="24">
        <v>575</v>
      </c>
      <c r="H123" s="21">
        <v>246</v>
      </c>
      <c r="I123" s="21">
        <v>18</v>
      </c>
      <c r="J123" s="21">
        <v>197</v>
      </c>
      <c r="K123" s="21">
        <v>0</v>
      </c>
      <c r="L123" s="21">
        <v>461</v>
      </c>
      <c r="M123" s="24">
        <v>3</v>
      </c>
      <c r="N123" s="24">
        <v>0</v>
      </c>
      <c r="O123" s="24">
        <v>5</v>
      </c>
      <c r="P123" s="24">
        <v>0</v>
      </c>
      <c r="Q123" s="24">
        <v>8</v>
      </c>
      <c r="R123" s="21">
        <v>1044</v>
      </c>
    </row>
    <row r="124" spans="1:18">
      <c r="A124" s="20" t="s">
        <v>300</v>
      </c>
      <c r="B124" s="21">
        <v>9884</v>
      </c>
      <c r="C124" s="24">
        <v>1097</v>
      </c>
      <c r="D124" s="24">
        <v>657</v>
      </c>
      <c r="E124" s="24">
        <v>4533</v>
      </c>
      <c r="F124" s="24">
        <v>0</v>
      </c>
      <c r="G124" s="24">
        <v>6287</v>
      </c>
      <c r="H124" s="21">
        <v>221</v>
      </c>
      <c r="I124" s="21">
        <v>216</v>
      </c>
      <c r="J124" s="21">
        <v>1007</v>
      </c>
      <c r="K124" s="21">
        <v>0</v>
      </c>
      <c r="L124" s="21">
        <v>1444</v>
      </c>
      <c r="M124" s="24">
        <v>64</v>
      </c>
      <c r="N124" s="24">
        <v>23</v>
      </c>
      <c r="O124" s="24">
        <v>132</v>
      </c>
      <c r="P124" s="24">
        <v>0</v>
      </c>
      <c r="Q124" s="24">
        <v>219</v>
      </c>
      <c r="R124" s="21">
        <v>7950</v>
      </c>
    </row>
    <row r="125" spans="1:18">
      <c r="A125" s="20" t="s">
        <v>301</v>
      </c>
      <c r="B125" s="21">
        <v>3914</v>
      </c>
      <c r="C125" s="24">
        <v>655</v>
      </c>
      <c r="D125" s="24">
        <v>34</v>
      </c>
      <c r="E125" s="24">
        <v>581</v>
      </c>
      <c r="F125" s="24">
        <v>1</v>
      </c>
      <c r="G125" s="24">
        <v>1271</v>
      </c>
      <c r="H125" s="21">
        <v>760</v>
      </c>
      <c r="I125" s="21">
        <v>152</v>
      </c>
      <c r="J125" s="21">
        <v>685</v>
      </c>
      <c r="K125" s="21">
        <v>1</v>
      </c>
      <c r="L125" s="21">
        <v>1598</v>
      </c>
      <c r="M125" s="24">
        <v>17</v>
      </c>
      <c r="N125" s="24">
        <v>3</v>
      </c>
      <c r="O125" s="24">
        <v>8</v>
      </c>
      <c r="P125" s="24">
        <v>0</v>
      </c>
      <c r="Q125" s="24">
        <v>28</v>
      </c>
      <c r="R125" s="21">
        <v>2897</v>
      </c>
    </row>
    <row r="126" spans="1:18">
      <c r="A126" s="20" t="s">
        <v>302</v>
      </c>
      <c r="B126" s="21">
        <v>105642</v>
      </c>
      <c r="C126" s="24">
        <v>12183</v>
      </c>
      <c r="D126" s="24">
        <v>1556</v>
      </c>
      <c r="E126" s="24">
        <v>10707</v>
      </c>
      <c r="F126" s="24">
        <v>15</v>
      </c>
      <c r="G126" s="24">
        <v>24461</v>
      </c>
      <c r="H126" s="21">
        <v>21676</v>
      </c>
      <c r="I126" s="21">
        <v>2804</v>
      </c>
      <c r="J126" s="21">
        <v>24246</v>
      </c>
      <c r="K126" s="21">
        <v>88</v>
      </c>
      <c r="L126" s="21">
        <v>48814</v>
      </c>
      <c r="M126" s="24">
        <v>1099</v>
      </c>
      <c r="N126" s="24">
        <v>105</v>
      </c>
      <c r="O126" s="24">
        <v>603</v>
      </c>
      <c r="P126" s="24">
        <v>4</v>
      </c>
      <c r="Q126" s="24">
        <v>1811</v>
      </c>
      <c r="R126" s="21">
        <v>75086</v>
      </c>
    </row>
    <row r="127" spans="1:18">
      <c r="A127" s="20" t="s">
        <v>303</v>
      </c>
      <c r="B127" s="21">
        <v>50003</v>
      </c>
      <c r="C127" s="24">
        <v>3724</v>
      </c>
      <c r="D127" s="24">
        <v>615</v>
      </c>
      <c r="E127" s="24">
        <v>9132</v>
      </c>
      <c r="F127" s="24">
        <v>7</v>
      </c>
      <c r="G127" s="24">
        <v>13478</v>
      </c>
      <c r="H127" s="21">
        <v>6190</v>
      </c>
      <c r="I127" s="21">
        <v>780</v>
      </c>
      <c r="J127" s="21">
        <v>16260</v>
      </c>
      <c r="K127" s="21">
        <v>25</v>
      </c>
      <c r="L127" s="21">
        <v>23255</v>
      </c>
      <c r="M127" s="24">
        <v>396</v>
      </c>
      <c r="N127" s="24">
        <v>41</v>
      </c>
      <c r="O127" s="24">
        <v>485</v>
      </c>
      <c r="P127" s="24">
        <v>1</v>
      </c>
      <c r="Q127" s="24">
        <v>923</v>
      </c>
      <c r="R127" s="21">
        <v>37656</v>
      </c>
    </row>
    <row r="128" spans="1:18">
      <c r="A128" s="20" t="s">
        <v>304</v>
      </c>
      <c r="B128" s="21">
        <v>2364</v>
      </c>
      <c r="C128" s="24">
        <v>422</v>
      </c>
      <c r="D128" s="24">
        <v>49</v>
      </c>
      <c r="E128" s="24">
        <v>1001</v>
      </c>
      <c r="F128" s="24">
        <v>0</v>
      </c>
      <c r="G128" s="24">
        <v>1472</v>
      </c>
      <c r="H128" s="21">
        <v>146</v>
      </c>
      <c r="I128" s="21">
        <v>35</v>
      </c>
      <c r="J128" s="21">
        <v>220</v>
      </c>
      <c r="K128" s="21">
        <v>0</v>
      </c>
      <c r="L128" s="21">
        <v>401</v>
      </c>
      <c r="M128" s="24">
        <v>20</v>
      </c>
      <c r="N128" s="24">
        <v>3</v>
      </c>
      <c r="O128" s="24">
        <v>13</v>
      </c>
      <c r="P128" s="24">
        <v>0</v>
      </c>
      <c r="Q128" s="24">
        <v>36</v>
      </c>
      <c r="R128" s="21">
        <v>1909</v>
      </c>
    </row>
    <row r="129" spans="1:18">
      <c r="A129" s="20" t="s">
        <v>305</v>
      </c>
      <c r="B129" s="21">
        <v>7512</v>
      </c>
      <c r="C129" s="24">
        <v>1473</v>
      </c>
      <c r="D129" s="24">
        <v>88</v>
      </c>
      <c r="E129" s="24">
        <v>1744</v>
      </c>
      <c r="F129" s="24">
        <v>0</v>
      </c>
      <c r="G129" s="24">
        <v>3305</v>
      </c>
      <c r="H129" s="21">
        <v>1245</v>
      </c>
      <c r="I129" s="21">
        <v>87</v>
      </c>
      <c r="J129" s="21">
        <v>968</v>
      </c>
      <c r="K129" s="21">
        <v>0</v>
      </c>
      <c r="L129" s="21">
        <v>2300</v>
      </c>
      <c r="M129" s="24">
        <v>41</v>
      </c>
      <c r="N129" s="24">
        <v>7</v>
      </c>
      <c r="O129" s="24">
        <v>46</v>
      </c>
      <c r="P129" s="24">
        <v>0</v>
      </c>
      <c r="Q129" s="24">
        <v>94</v>
      </c>
      <c r="R129" s="21">
        <v>5699</v>
      </c>
    </row>
    <row r="130" spans="1:18">
      <c r="A130" s="20" t="s">
        <v>306</v>
      </c>
      <c r="B130" s="21">
        <v>4905</v>
      </c>
      <c r="C130" s="24">
        <v>1267</v>
      </c>
      <c r="D130" s="24">
        <v>114</v>
      </c>
      <c r="E130" s="24">
        <v>962</v>
      </c>
      <c r="F130" s="24">
        <v>2</v>
      </c>
      <c r="G130" s="24">
        <v>2345</v>
      </c>
      <c r="H130" s="21">
        <v>682</v>
      </c>
      <c r="I130" s="21">
        <v>54</v>
      </c>
      <c r="J130" s="21">
        <v>450</v>
      </c>
      <c r="K130" s="21">
        <v>3</v>
      </c>
      <c r="L130" s="21">
        <v>1189</v>
      </c>
      <c r="M130" s="24">
        <v>35</v>
      </c>
      <c r="N130" s="24">
        <v>3</v>
      </c>
      <c r="O130" s="24">
        <v>10</v>
      </c>
      <c r="P130" s="24">
        <v>0</v>
      </c>
      <c r="Q130" s="24">
        <v>48</v>
      </c>
      <c r="R130" s="21">
        <v>3582</v>
      </c>
    </row>
    <row r="131" spans="1:18">
      <c r="A131" s="20" t="s">
        <v>307</v>
      </c>
      <c r="B131" s="21">
        <v>34832</v>
      </c>
      <c r="C131" s="24">
        <v>5461</v>
      </c>
      <c r="D131" s="24">
        <v>614</v>
      </c>
      <c r="E131" s="24">
        <v>9562</v>
      </c>
      <c r="F131" s="24">
        <v>9</v>
      </c>
      <c r="G131" s="24">
        <v>15646</v>
      </c>
      <c r="H131" s="21">
        <v>3756</v>
      </c>
      <c r="I131" s="21">
        <v>417</v>
      </c>
      <c r="J131" s="21">
        <v>5176</v>
      </c>
      <c r="K131" s="21">
        <v>8</v>
      </c>
      <c r="L131" s="21">
        <v>9357</v>
      </c>
      <c r="M131" s="24">
        <v>301</v>
      </c>
      <c r="N131" s="24">
        <v>27</v>
      </c>
      <c r="O131" s="24">
        <v>269</v>
      </c>
      <c r="P131" s="24">
        <v>0</v>
      </c>
      <c r="Q131" s="24">
        <v>597</v>
      </c>
      <c r="R131" s="21">
        <v>25600</v>
      </c>
    </row>
    <row r="132" spans="1:18">
      <c r="A132" s="20" t="s">
        <v>308</v>
      </c>
      <c r="B132" s="21">
        <v>13132</v>
      </c>
      <c r="C132" s="24">
        <v>1470</v>
      </c>
      <c r="D132" s="24">
        <v>465</v>
      </c>
      <c r="E132" s="24">
        <v>5748</v>
      </c>
      <c r="F132" s="24">
        <v>3</v>
      </c>
      <c r="G132" s="24">
        <v>7686</v>
      </c>
      <c r="H132" s="21">
        <v>447</v>
      </c>
      <c r="I132" s="21">
        <v>151</v>
      </c>
      <c r="J132" s="21">
        <v>1239</v>
      </c>
      <c r="K132" s="21">
        <v>0</v>
      </c>
      <c r="L132" s="21">
        <v>1837</v>
      </c>
      <c r="M132" s="24">
        <v>86</v>
      </c>
      <c r="N132" s="24">
        <v>14</v>
      </c>
      <c r="O132" s="24">
        <v>143</v>
      </c>
      <c r="P132" s="24">
        <v>0</v>
      </c>
      <c r="Q132" s="24">
        <v>243</v>
      </c>
      <c r="R132" s="21">
        <v>9766</v>
      </c>
    </row>
    <row r="133" spans="1:18">
      <c r="A133" s="20" t="s">
        <v>309</v>
      </c>
      <c r="B133" s="21">
        <v>2917</v>
      </c>
      <c r="C133" s="24">
        <v>343</v>
      </c>
      <c r="D133" s="24">
        <v>127</v>
      </c>
      <c r="E133" s="24">
        <v>332</v>
      </c>
      <c r="F133" s="24">
        <v>3</v>
      </c>
      <c r="G133" s="24">
        <v>805</v>
      </c>
      <c r="H133" s="21">
        <v>587</v>
      </c>
      <c r="I133" s="21">
        <v>221</v>
      </c>
      <c r="J133" s="21">
        <v>412</v>
      </c>
      <c r="K133" s="21">
        <v>2</v>
      </c>
      <c r="L133" s="21">
        <v>1222</v>
      </c>
      <c r="M133" s="24">
        <v>9</v>
      </c>
      <c r="N133" s="24">
        <v>7</v>
      </c>
      <c r="O133" s="24">
        <v>12</v>
      </c>
      <c r="P133" s="24">
        <v>0</v>
      </c>
      <c r="Q133" s="24">
        <v>28</v>
      </c>
      <c r="R133" s="21">
        <v>2055</v>
      </c>
    </row>
    <row r="134" spans="1:18">
      <c r="A134" s="20" t="s">
        <v>310</v>
      </c>
      <c r="B134" s="21">
        <v>15181</v>
      </c>
      <c r="C134" s="24">
        <v>2348</v>
      </c>
      <c r="D134" s="24">
        <v>265</v>
      </c>
      <c r="E134" s="24">
        <v>2662</v>
      </c>
      <c r="F134" s="24">
        <v>1</v>
      </c>
      <c r="G134" s="24">
        <v>5276</v>
      </c>
      <c r="H134" s="21">
        <v>2127</v>
      </c>
      <c r="I134" s="21">
        <v>450</v>
      </c>
      <c r="J134" s="21">
        <v>2943</v>
      </c>
      <c r="K134" s="21">
        <v>0</v>
      </c>
      <c r="L134" s="21">
        <v>5520</v>
      </c>
      <c r="M134" s="24">
        <v>96</v>
      </c>
      <c r="N134" s="24">
        <v>10</v>
      </c>
      <c r="O134" s="24">
        <v>72</v>
      </c>
      <c r="P134" s="24">
        <v>0</v>
      </c>
      <c r="Q134" s="24">
        <v>178</v>
      </c>
      <c r="R134" s="21">
        <v>10974</v>
      </c>
    </row>
    <row r="135" spans="1:18">
      <c r="A135" s="20" t="s">
        <v>311</v>
      </c>
      <c r="B135" s="21">
        <v>4138</v>
      </c>
      <c r="C135" s="24">
        <v>746</v>
      </c>
      <c r="D135" s="24">
        <v>100</v>
      </c>
      <c r="E135" s="24">
        <v>350</v>
      </c>
      <c r="F135" s="24">
        <v>0</v>
      </c>
      <c r="G135" s="24">
        <v>1196</v>
      </c>
      <c r="H135" s="21">
        <v>1089</v>
      </c>
      <c r="I135" s="21">
        <v>448</v>
      </c>
      <c r="J135" s="21">
        <v>465</v>
      </c>
      <c r="K135" s="21">
        <v>0</v>
      </c>
      <c r="L135" s="21">
        <v>2002</v>
      </c>
      <c r="M135" s="24">
        <v>25</v>
      </c>
      <c r="N135" s="24">
        <v>11</v>
      </c>
      <c r="O135" s="24">
        <v>10</v>
      </c>
      <c r="P135" s="24">
        <v>0</v>
      </c>
      <c r="Q135" s="24">
        <v>46</v>
      </c>
      <c r="R135" s="21">
        <v>3244</v>
      </c>
    </row>
    <row r="136" spans="1:18">
      <c r="A136" s="20" t="s">
        <v>312</v>
      </c>
      <c r="B136" s="21">
        <v>1157</v>
      </c>
      <c r="C136" s="24">
        <v>166</v>
      </c>
      <c r="D136" s="24">
        <v>18</v>
      </c>
      <c r="E136" s="24">
        <v>165</v>
      </c>
      <c r="F136" s="24">
        <v>0</v>
      </c>
      <c r="G136" s="24">
        <v>349</v>
      </c>
      <c r="H136" s="21">
        <v>220</v>
      </c>
      <c r="I136" s="21">
        <v>89</v>
      </c>
      <c r="J136" s="21">
        <v>235</v>
      </c>
      <c r="K136" s="21">
        <v>1</v>
      </c>
      <c r="L136" s="21">
        <v>545</v>
      </c>
      <c r="M136" s="24">
        <v>0</v>
      </c>
      <c r="N136" s="24">
        <v>0</v>
      </c>
      <c r="O136" s="24">
        <v>3</v>
      </c>
      <c r="P136" s="24">
        <v>0</v>
      </c>
      <c r="Q136" s="24">
        <v>3</v>
      </c>
      <c r="R136" s="21">
        <v>897</v>
      </c>
    </row>
    <row r="137" spans="1:18">
      <c r="A137" s="20" t="s">
        <v>313</v>
      </c>
      <c r="B137" s="21">
        <v>9299</v>
      </c>
      <c r="C137" s="24">
        <v>1946</v>
      </c>
      <c r="D137" s="24">
        <v>423</v>
      </c>
      <c r="E137" s="24">
        <v>2724</v>
      </c>
      <c r="F137" s="24">
        <v>3</v>
      </c>
      <c r="G137" s="24">
        <v>5096</v>
      </c>
      <c r="H137" s="21">
        <v>678</v>
      </c>
      <c r="I137" s="21">
        <v>126</v>
      </c>
      <c r="J137" s="21">
        <v>874</v>
      </c>
      <c r="K137" s="21">
        <v>3</v>
      </c>
      <c r="L137" s="21">
        <v>1681</v>
      </c>
      <c r="M137" s="24">
        <v>46</v>
      </c>
      <c r="N137" s="24">
        <v>16</v>
      </c>
      <c r="O137" s="24">
        <v>47</v>
      </c>
      <c r="P137" s="24">
        <v>0</v>
      </c>
      <c r="Q137" s="24">
        <v>109</v>
      </c>
      <c r="R137" s="21">
        <v>6886</v>
      </c>
    </row>
    <row r="138" spans="1:18">
      <c r="A138" s="20" t="s">
        <v>314</v>
      </c>
      <c r="B138" s="21">
        <v>4372</v>
      </c>
      <c r="C138" s="24">
        <v>677</v>
      </c>
      <c r="D138" s="24">
        <v>119</v>
      </c>
      <c r="E138" s="24">
        <v>1268</v>
      </c>
      <c r="F138" s="24">
        <v>0</v>
      </c>
      <c r="G138" s="24">
        <v>2064</v>
      </c>
      <c r="H138" s="21">
        <v>655</v>
      </c>
      <c r="I138" s="21">
        <v>176</v>
      </c>
      <c r="J138" s="21">
        <v>465</v>
      </c>
      <c r="K138" s="21">
        <v>0</v>
      </c>
      <c r="L138" s="21">
        <v>1296</v>
      </c>
      <c r="M138" s="24">
        <v>18</v>
      </c>
      <c r="N138" s="24">
        <v>4</v>
      </c>
      <c r="O138" s="24">
        <v>23</v>
      </c>
      <c r="P138" s="24">
        <v>0</v>
      </c>
      <c r="Q138" s="24">
        <v>45</v>
      </c>
      <c r="R138" s="21">
        <v>3405</v>
      </c>
    </row>
    <row r="139" spans="1:18">
      <c r="A139" s="20" t="s">
        <v>315</v>
      </c>
      <c r="B139" s="21">
        <v>5029</v>
      </c>
      <c r="C139" s="24">
        <v>1303</v>
      </c>
      <c r="D139" s="24">
        <v>109</v>
      </c>
      <c r="E139" s="24">
        <v>1037</v>
      </c>
      <c r="F139" s="24">
        <v>1</v>
      </c>
      <c r="G139" s="24">
        <v>2450</v>
      </c>
      <c r="H139" s="21">
        <v>657</v>
      </c>
      <c r="I139" s="21">
        <v>225</v>
      </c>
      <c r="J139" s="21">
        <v>431</v>
      </c>
      <c r="K139" s="21">
        <v>0</v>
      </c>
      <c r="L139" s="21">
        <v>1313</v>
      </c>
      <c r="M139" s="24">
        <v>20</v>
      </c>
      <c r="N139" s="24">
        <v>3</v>
      </c>
      <c r="O139" s="24">
        <v>9</v>
      </c>
      <c r="P139" s="24">
        <v>0</v>
      </c>
      <c r="Q139" s="24">
        <v>32</v>
      </c>
      <c r="R139" s="21">
        <v>3795</v>
      </c>
    </row>
    <row r="140" spans="1:18">
      <c r="A140" s="20" t="s">
        <v>316</v>
      </c>
      <c r="B140" s="21">
        <v>5871</v>
      </c>
      <c r="C140" s="24">
        <v>870</v>
      </c>
      <c r="D140" s="24">
        <v>96</v>
      </c>
      <c r="E140" s="24">
        <v>906</v>
      </c>
      <c r="F140" s="24">
        <v>2</v>
      </c>
      <c r="G140" s="24">
        <v>1874</v>
      </c>
      <c r="H140" s="21">
        <v>1093</v>
      </c>
      <c r="I140" s="21">
        <v>164</v>
      </c>
      <c r="J140" s="21">
        <v>1010</v>
      </c>
      <c r="K140" s="21">
        <v>0</v>
      </c>
      <c r="L140" s="21">
        <v>2267</v>
      </c>
      <c r="M140" s="24">
        <v>28</v>
      </c>
      <c r="N140" s="24">
        <v>2</v>
      </c>
      <c r="O140" s="24">
        <v>10</v>
      </c>
      <c r="P140" s="24">
        <v>0</v>
      </c>
      <c r="Q140" s="24">
        <v>40</v>
      </c>
      <c r="R140" s="21">
        <v>4181</v>
      </c>
    </row>
    <row r="141" spans="1:18">
      <c r="A141" s="20" t="s">
        <v>317</v>
      </c>
      <c r="B141" s="21">
        <v>24693</v>
      </c>
      <c r="C141" s="24">
        <v>4302</v>
      </c>
      <c r="D141" s="24">
        <v>428</v>
      </c>
      <c r="E141" s="24">
        <v>6495</v>
      </c>
      <c r="F141" s="24">
        <v>3</v>
      </c>
      <c r="G141" s="24">
        <v>11228</v>
      </c>
      <c r="H141" s="21">
        <v>2823</v>
      </c>
      <c r="I141" s="21">
        <v>406</v>
      </c>
      <c r="J141" s="21">
        <v>3912</v>
      </c>
      <c r="K141" s="21">
        <v>1</v>
      </c>
      <c r="L141" s="21">
        <v>7142</v>
      </c>
      <c r="M141" s="24">
        <v>167</v>
      </c>
      <c r="N141" s="24">
        <v>23</v>
      </c>
      <c r="O141" s="24">
        <v>177</v>
      </c>
      <c r="P141" s="24">
        <v>1</v>
      </c>
      <c r="Q141" s="24">
        <v>368</v>
      </c>
      <c r="R141" s="21">
        <v>18738</v>
      </c>
    </row>
    <row r="142" spans="1:18">
      <c r="A142" s="20" t="s">
        <v>318</v>
      </c>
      <c r="B142" s="21">
        <v>19040</v>
      </c>
      <c r="C142" s="24">
        <v>3634</v>
      </c>
      <c r="D142" s="24">
        <v>344</v>
      </c>
      <c r="E142" s="24">
        <v>5597</v>
      </c>
      <c r="F142" s="24">
        <v>9</v>
      </c>
      <c r="G142" s="24">
        <v>9584</v>
      </c>
      <c r="H142" s="21">
        <v>1735</v>
      </c>
      <c r="I142" s="21">
        <v>198</v>
      </c>
      <c r="J142" s="21">
        <v>2408</v>
      </c>
      <c r="K142" s="21">
        <v>6</v>
      </c>
      <c r="L142" s="21">
        <v>4347</v>
      </c>
      <c r="M142" s="24">
        <v>131</v>
      </c>
      <c r="N142" s="24">
        <v>11</v>
      </c>
      <c r="O142" s="24">
        <v>102</v>
      </c>
      <c r="P142" s="24">
        <v>0</v>
      </c>
      <c r="Q142" s="24">
        <v>244</v>
      </c>
      <c r="R142" s="21">
        <v>14175</v>
      </c>
    </row>
    <row r="143" spans="1:18">
      <c r="A143" s="20" t="s">
        <v>319</v>
      </c>
      <c r="B143" s="21">
        <v>15146</v>
      </c>
      <c r="C143" s="24">
        <v>2540</v>
      </c>
      <c r="D143" s="24">
        <v>342</v>
      </c>
      <c r="E143" s="24">
        <v>3731</v>
      </c>
      <c r="F143" s="24">
        <v>2</v>
      </c>
      <c r="G143" s="24">
        <v>6615</v>
      </c>
      <c r="H143" s="21">
        <v>1071</v>
      </c>
      <c r="I143" s="21">
        <v>256</v>
      </c>
      <c r="J143" s="21">
        <v>1011</v>
      </c>
      <c r="K143" s="21">
        <v>0</v>
      </c>
      <c r="L143" s="21">
        <v>2338</v>
      </c>
      <c r="M143" s="24">
        <v>87</v>
      </c>
      <c r="N143" s="24">
        <v>17</v>
      </c>
      <c r="O143" s="24">
        <v>54</v>
      </c>
      <c r="P143" s="24">
        <v>0</v>
      </c>
      <c r="Q143" s="24">
        <v>158</v>
      </c>
      <c r="R143" s="21">
        <v>9111</v>
      </c>
    </row>
    <row r="144" spans="1:18">
      <c r="A144" s="20" t="s">
        <v>320</v>
      </c>
      <c r="B144" s="21">
        <v>8608</v>
      </c>
      <c r="C144" s="24">
        <v>1448</v>
      </c>
      <c r="D144" s="24">
        <v>309</v>
      </c>
      <c r="E144" s="24">
        <v>3620</v>
      </c>
      <c r="F144" s="24">
        <v>6</v>
      </c>
      <c r="G144" s="24">
        <v>5383</v>
      </c>
      <c r="H144" s="21">
        <v>307</v>
      </c>
      <c r="I144" s="21">
        <v>91</v>
      </c>
      <c r="J144" s="21">
        <v>808</v>
      </c>
      <c r="K144" s="21">
        <v>4</v>
      </c>
      <c r="L144" s="21">
        <v>1210</v>
      </c>
      <c r="M144" s="24">
        <v>58</v>
      </c>
      <c r="N144" s="24">
        <v>10</v>
      </c>
      <c r="O144" s="24">
        <v>76</v>
      </c>
      <c r="P144" s="24">
        <v>2</v>
      </c>
      <c r="Q144" s="24">
        <v>146</v>
      </c>
      <c r="R144" s="21">
        <v>6739</v>
      </c>
    </row>
    <row r="145" spans="1:18">
      <c r="A145" s="20" t="s">
        <v>321</v>
      </c>
      <c r="B145" s="21">
        <v>3773</v>
      </c>
      <c r="C145" s="24">
        <v>611</v>
      </c>
      <c r="D145" s="24">
        <v>107</v>
      </c>
      <c r="E145" s="24">
        <v>1090</v>
      </c>
      <c r="F145" s="24">
        <v>1</v>
      </c>
      <c r="G145" s="24">
        <v>1809</v>
      </c>
      <c r="H145" s="21">
        <v>296</v>
      </c>
      <c r="I145" s="21">
        <v>59</v>
      </c>
      <c r="J145" s="21">
        <v>505</v>
      </c>
      <c r="K145" s="21">
        <v>2</v>
      </c>
      <c r="L145" s="21">
        <v>862</v>
      </c>
      <c r="M145" s="24">
        <v>16</v>
      </c>
      <c r="N145" s="24">
        <v>2</v>
      </c>
      <c r="O145" s="24">
        <v>14</v>
      </c>
      <c r="P145" s="24">
        <v>0</v>
      </c>
      <c r="Q145" s="24">
        <v>32</v>
      </c>
      <c r="R145" s="21">
        <v>2703</v>
      </c>
    </row>
    <row r="146" spans="1:18">
      <c r="A146" s="20" t="s">
        <v>322</v>
      </c>
      <c r="B146" s="21">
        <v>35513</v>
      </c>
      <c r="C146" s="24">
        <v>6782</v>
      </c>
      <c r="D146" s="24">
        <v>692</v>
      </c>
      <c r="E146" s="24">
        <v>8169</v>
      </c>
      <c r="F146" s="24">
        <v>107</v>
      </c>
      <c r="G146" s="24">
        <v>15750</v>
      </c>
      <c r="H146" s="21">
        <v>4768</v>
      </c>
      <c r="I146" s="21">
        <v>534</v>
      </c>
      <c r="J146" s="21">
        <v>4295</v>
      </c>
      <c r="K146" s="21">
        <v>116</v>
      </c>
      <c r="L146" s="21">
        <v>9713</v>
      </c>
      <c r="M146" s="24">
        <v>305</v>
      </c>
      <c r="N146" s="24">
        <v>33</v>
      </c>
      <c r="O146" s="24">
        <v>215</v>
      </c>
      <c r="P146" s="24">
        <v>8</v>
      </c>
      <c r="Q146" s="24">
        <v>561</v>
      </c>
      <c r="R146" s="21">
        <v>26024</v>
      </c>
    </row>
    <row r="147" spans="1:18">
      <c r="A147" s="20" t="s">
        <v>323</v>
      </c>
      <c r="B147" s="21">
        <v>4552</v>
      </c>
      <c r="C147" s="24">
        <v>609</v>
      </c>
      <c r="D147" s="24">
        <v>55</v>
      </c>
      <c r="E147" s="24">
        <v>1430</v>
      </c>
      <c r="F147" s="24">
        <v>1</v>
      </c>
      <c r="G147" s="24">
        <v>2095</v>
      </c>
      <c r="H147" s="21">
        <v>569</v>
      </c>
      <c r="I147" s="21">
        <v>30</v>
      </c>
      <c r="J147" s="21">
        <v>644</v>
      </c>
      <c r="K147" s="21">
        <v>3</v>
      </c>
      <c r="L147" s="21">
        <v>1246</v>
      </c>
      <c r="M147" s="24">
        <v>17</v>
      </c>
      <c r="N147" s="24">
        <v>2</v>
      </c>
      <c r="O147" s="24">
        <v>34</v>
      </c>
      <c r="P147" s="24">
        <v>0</v>
      </c>
      <c r="Q147" s="24">
        <v>53</v>
      </c>
      <c r="R147" s="21">
        <v>3394</v>
      </c>
    </row>
    <row r="148" spans="1:18">
      <c r="A148" s="20" t="s">
        <v>324</v>
      </c>
      <c r="B148" s="21">
        <v>5291</v>
      </c>
      <c r="C148" s="24">
        <v>1154</v>
      </c>
      <c r="D148" s="24">
        <v>87</v>
      </c>
      <c r="E148" s="24">
        <v>793</v>
      </c>
      <c r="F148" s="24">
        <v>1</v>
      </c>
      <c r="G148" s="24">
        <v>2035</v>
      </c>
      <c r="H148" s="21">
        <v>960</v>
      </c>
      <c r="I148" s="21">
        <v>240</v>
      </c>
      <c r="J148" s="21">
        <v>771</v>
      </c>
      <c r="K148" s="21">
        <v>0</v>
      </c>
      <c r="L148" s="21">
        <v>1971</v>
      </c>
      <c r="M148" s="24">
        <v>32</v>
      </c>
      <c r="N148" s="24">
        <v>4</v>
      </c>
      <c r="O148" s="24">
        <v>14</v>
      </c>
      <c r="P148" s="24">
        <v>0</v>
      </c>
      <c r="Q148" s="24">
        <v>50</v>
      </c>
      <c r="R148" s="21">
        <v>4056</v>
      </c>
    </row>
    <row r="149" spans="1:18">
      <c r="A149" s="20" t="s">
        <v>325</v>
      </c>
      <c r="B149" s="21">
        <v>14370</v>
      </c>
      <c r="C149" s="24">
        <v>3341</v>
      </c>
      <c r="D149" s="24">
        <v>449</v>
      </c>
      <c r="E149" s="24">
        <v>6059</v>
      </c>
      <c r="F149" s="24">
        <v>3</v>
      </c>
      <c r="G149" s="24">
        <v>9852</v>
      </c>
      <c r="H149" s="21">
        <v>537</v>
      </c>
      <c r="I149" s="21">
        <v>172</v>
      </c>
      <c r="J149" s="21">
        <v>1253</v>
      </c>
      <c r="K149" s="21">
        <v>1</v>
      </c>
      <c r="L149" s="21">
        <v>1963</v>
      </c>
      <c r="M149" s="24">
        <v>98</v>
      </c>
      <c r="N149" s="24">
        <v>14</v>
      </c>
      <c r="O149" s="24">
        <v>116</v>
      </c>
      <c r="P149" s="24">
        <v>1</v>
      </c>
      <c r="Q149" s="24">
        <v>229</v>
      </c>
      <c r="R149" s="21">
        <v>12044</v>
      </c>
    </row>
    <row r="150" spans="1:18">
      <c r="A150" s="20" t="s">
        <v>326</v>
      </c>
      <c r="B150" s="21">
        <v>14058</v>
      </c>
      <c r="C150" s="24">
        <v>1719</v>
      </c>
      <c r="D150" s="24">
        <v>308</v>
      </c>
      <c r="E150" s="24">
        <v>5261</v>
      </c>
      <c r="F150" s="24">
        <v>4</v>
      </c>
      <c r="G150" s="24">
        <v>7292</v>
      </c>
      <c r="H150" s="21">
        <v>1246</v>
      </c>
      <c r="I150" s="21">
        <v>147</v>
      </c>
      <c r="J150" s="21">
        <v>2079</v>
      </c>
      <c r="K150" s="21">
        <v>3</v>
      </c>
      <c r="L150" s="21">
        <v>3475</v>
      </c>
      <c r="M150" s="24">
        <v>71</v>
      </c>
      <c r="N150" s="24">
        <v>10</v>
      </c>
      <c r="O150" s="24">
        <v>86</v>
      </c>
      <c r="P150" s="24">
        <v>0</v>
      </c>
      <c r="Q150" s="24">
        <v>167</v>
      </c>
      <c r="R150" s="21">
        <v>10934</v>
      </c>
    </row>
    <row r="151" spans="1:18">
      <c r="A151" s="20" t="s">
        <v>327</v>
      </c>
      <c r="B151" s="21">
        <v>32951</v>
      </c>
      <c r="C151" s="24">
        <v>7302</v>
      </c>
      <c r="D151" s="24">
        <v>681</v>
      </c>
      <c r="E151" s="24">
        <v>10960</v>
      </c>
      <c r="F151" s="24">
        <v>7</v>
      </c>
      <c r="G151" s="24">
        <v>18950</v>
      </c>
      <c r="H151" s="21">
        <v>1651</v>
      </c>
      <c r="I151" s="21">
        <v>274</v>
      </c>
      <c r="J151" s="21">
        <v>2288</v>
      </c>
      <c r="K151" s="21">
        <v>2</v>
      </c>
      <c r="L151" s="21">
        <v>4215</v>
      </c>
      <c r="M151" s="24">
        <v>409</v>
      </c>
      <c r="N151" s="24">
        <v>36</v>
      </c>
      <c r="O151" s="24">
        <v>343</v>
      </c>
      <c r="P151" s="24">
        <v>3</v>
      </c>
      <c r="Q151" s="24">
        <v>791</v>
      </c>
      <c r="R151" s="21">
        <v>23956</v>
      </c>
    </row>
    <row r="152" spans="1:18">
      <c r="A152" s="20" t="s">
        <v>328</v>
      </c>
      <c r="B152" s="21">
        <v>51318</v>
      </c>
      <c r="C152" s="24">
        <v>15918</v>
      </c>
      <c r="D152" s="24">
        <v>1228</v>
      </c>
      <c r="E152" s="24">
        <v>13955</v>
      </c>
      <c r="F152" s="24">
        <v>24</v>
      </c>
      <c r="G152" s="24">
        <v>31125</v>
      </c>
      <c r="H152" s="21">
        <v>4122</v>
      </c>
      <c r="I152" s="21">
        <v>447</v>
      </c>
      <c r="J152" s="21">
        <v>3712</v>
      </c>
      <c r="K152" s="21">
        <v>11</v>
      </c>
      <c r="L152" s="21">
        <v>8292</v>
      </c>
      <c r="M152" s="24">
        <v>644</v>
      </c>
      <c r="N152" s="24">
        <v>62</v>
      </c>
      <c r="O152" s="24">
        <v>347</v>
      </c>
      <c r="P152" s="24">
        <v>2</v>
      </c>
      <c r="Q152" s="24">
        <v>1055</v>
      </c>
      <c r="R152" s="21">
        <v>40472</v>
      </c>
    </row>
    <row r="153" spans="1:18">
      <c r="A153" s="20" t="s">
        <v>329</v>
      </c>
      <c r="B153" s="21">
        <v>16254</v>
      </c>
      <c r="C153" s="24">
        <v>3671</v>
      </c>
      <c r="D153" s="24">
        <v>358</v>
      </c>
      <c r="E153" s="24">
        <v>4479</v>
      </c>
      <c r="F153" s="24">
        <v>5</v>
      </c>
      <c r="G153" s="24">
        <v>8513</v>
      </c>
      <c r="H153" s="21">
        <v>1047</v>
      </c>
      <c r="I153" s="21">
        <v>219</v>
      </c>
      <c r="J153" s="21">
        <v>2170</v>
      </c>
      <c r="K153" s="21">
        <v>4</v>
      </c>
      <c r="L153" s="21">
        <v>3440</v>
      </c>
      <c r="M153" s="24">
        <v>110</v>
      </c>
      <c r="N153" s="24">
        <v>13</v>
      </c>
      <c r="O153" s="24">
        <v>83</v>
      </c>
      <c r="P153" s="24">
        <v>0</v>
      </c>
      <c r="Q153" s="24">
        <v>206</v>
      </c>
      <c r="R153" s="21">
        <v>12159</v>
      </c>
    </row>
    <row r="154" spans="1:18">
      <c r="A154" s="20" t="s">
        <v>330</v>
      </c>
      <c r="B154" s="21">
        <v>3105</v>
      </c>
      <c r="C154" s="24">
        <v>303</v>
      </c>
      <c r="D154" s="24">
        <v>75</v>
      </c>
      <c r="E154" s="24">
        <v>613</v>
      </c>
      <c r="F154" s="24">
        <v>0</v>
      </c>
      <c r="G154" s="24">
        <v>991</v>
      </c>
      <c r="H154" s="21">
        <v>654</v>
      </c>
      <c r="I154" s="21">
        <v>62</v>
      </c>
      <c r="J154" s="21">
        <v>597</v>
      </c>
      <c r="K154" s="21">
        <v>1</v>
      </c>
      <c r="L154" s="21">
        <v>1314</v>
      </c>
      <c r="M154" s="24">
        <v>10</v>
      </c>
      <c r="N154" s="24">
        <v>2</v>
      </c>
      <c r="O154" s="24">
        <v>16</v>
      </c>
      <c r="P154" s="24">
        <v>0</v>
      </c>
      <c r="Q154" s="24">
        <v>28</v>
      </c>
      <c r="R154" s="21">
        <v>2333</v>
      </c>
    </row>
    <row r="155" spans="1:18">
      <c r="A155" s="20" t="s">
        <v>331</v>
      </c>
      <c r="B155" s="21">
        <v>11002</v>
      </c>
      <c r="C155" s="24">
        <v>1779</v>
      </c>
      <c r="D155" s="24">
        <v>256</v>
      </c>
      <c r="E155" s="24">
        <v>2103</v>
      </c>
      <c r="F155" s="24">
        <v>11</v>
      </c>
      <c r="G155" s="24">
        <v>4149</v>
      </c>
      <c r="H155" s="21">
        <v>1824</v>
      </c>
      <c r="I155" s="21">
        <v>444</v>
      </c>
      <c r="J155" s="21">
        <v>1919</v>
      </c>
      <c r="K155" s="21">
        <v>13</v>
      </c>
      <c r="L155" s="21">
        <v>4200</v>
      </c>
      <c r="M155" s="24">
        <v>43</v>
      </c>
      <c r="N155" s="24">
        <v>12</v>
      </c>
      <c r="O155" s="24">
        <v>42</v>
      </c>
      <c r="P155" s="24">
        <v>1</v>
      </c>
      <c r="Q155" s="24">
        <v>98</v>
      </c>
      <c r="R155" s="21">
        <v>8447</v>
      </c>
    </row>
    <row r="156" spans="1:18">
      <c r="A156" s="20" t="s">
        <v>332</v>
      </c>
      <c r="B156" s="21">
        <v>13496</v>
      </c>
      <c r="C156" s="24">
        <v>3408</v>
      </c>
      <c r="D156" s="24">
        <v>310</v>
      </c>
      <c r="E156" s="24">
        <v>4429</v>
      </c>
      <c r="F156" s="24">
        <v>6</v>
      </c>
      <c r="G156" s="24">
        <v>8153</v>
      </c>
      <c r="H156" s="21">
        <v>809</v>
      </c>
      <c r="I156" s="21">
        <v>85</v>
      </c>
      <c r="J156" s="21">
        <v>1145</v>
      </c>
      <c r="K156" s="21">
        <v>2</v>
      </c>
      <c r="L156" s="21">
        <v>2041</v>
      </c>
      <c r="M156" s="24">
        <v>107</v>
      </c>
      <c r="N156" s="24">
        <v>8</v>
      </c>
      <c r="O156" s="24">
        <v>75</v>
      </c>
      <c r="P156" s="24">
        <v>2</v>
      </c>
      <c r="Q156" s="24">
        <v>192</v>
      </c>
      <c r="R156" s="21">
        <v>10386</v>
      </c>
    </row>
    <row r="157" spans="1:18">
      <c r="A157" s="20" t="s">
        <v>333</v>
      </c>
      <c r="B157" s="21">
        <v>1433</v>
      </c>
      <c r="C157" s="24">
        <v>241</v>
      </c>
      <c r="D157" s="24">
        <v>66</v>
      </c>
      <c r="E157" s="24">
        <v>323</v>
      </c>
      <c r="F157" s="24">
        <v>0</v>
      </c>
      <c r="G157" s="24">
        <v>630</v>
      </c>
      <c r="H157" s="21">
        <v>241</v>
      </c>
      <c r="I157" s="21">
        <v>61</v>
      </c>
      <c r="J157" s="21">
        <v>169</v>
      </c>
      <c r="K157" s="21">
        <v>2</v>
      </c>
      <c r="L157" s="21">
        <v>473</v>
      </c>
      <c r="M157" s="24">
        <v>6</v>
      </c>
      <c r="N157" s="24">
        <v>0</v>
      </c>
      <c r="O157" s="24">
        <v>7</v>
      </c>
      <c r="P157" s="24">
        <v>0</v>
      </c>
      <c r="Q157" s="24">
        <v>13</v>
      </c>
      <c r="R157" s="21">
        <v>1116</v>
      </c>
    </row>
    <row r="158" spans="1:18">
      <c r="A158" s="20" t="s">
        <v>334</v>
      </c>
      <c r="B158" s="21">
        <v>2705</v>
      </c>
      <c r="C158" s="24">
        <v>669</v>
      </c>
      <c r="D158" s="24">
        <v>94</v>
      </c>
      <c r="E158" s="24">
        <v>655</v>
      </c>
      <c r="F158" s="24">
        <v>3</v>
      </c>
      <c r="G158" s="24">
        <v>1421</v>
      </c>
      <c r="H158" s="21">
        <v>295</v>
      </c>
      <c r="I158" s="21">
        <v>68</v>
      </c>
      <c r="J158" s="21">
        <v>283</v>
      </c>
      <c r="K158" s="21">
        <v>0</v>
      </c>
      <c r="L158" s="21">
        <v>646</v>
      </c>
      <c r="M158" s="24">
        <v>12</v>
      </c>
      <c r="N158" s="24">
        <v>3</v>
      </c>
      <c r="O158" s="24">
        <v>19</v>
      </c>
      <c r="P158" s="24">
        <v>1</v>
      </c>
      <c r="Q158" s="24">
        <v>35</v>
      </c>
      <c r="R158" s="21">
        <v>2102</v>
      </c>
    </row>
    <row r="159" spans="1:18">
      <c r="A159" s="20" t="s">
        <v>171</v>
      </c>
      <c r="B159" s="21">
        <v>14669</v>
      </c>
      <c r="C159" s="24">
        <v>4042</v>
      </c>
      <c r="D159" s="24">
        <v>482</v>
      </c>
      <c r="E159" s="24">
        <v>5227</v>
      </c>
      <c r="F159" s="24">
        <v>10</v>
      </c>
      <c r="G159" s="24">
        <v>9761</v>
      </c>
      <c r="H159" s="21">
        <v>588</v>
      </c>
      <c r="I159" s="21">
        <v>120</v>
      </c>
      <c r="J159" s="21">
        <v>964</v>
      </c>
      <c r="K159" s="21">
        <v>2</v>
      </c>
      <c r="L159" s="21">
        <v>1674</v>
      </c>
      <c r="M159" s="24">
        <v>191</v>
      </c>
      <c r="N159" s="24">
        <v>14</v>
      </c>
      <c r="O159" s="24">
        <v>143</v>
      </c>
      <c r="P159" s="24">
        <v>0</v>
      </c>
      <c r="Q159" s="24">
        <v>348</v>
      </c>
      <c r="R159" s="21">
        <v>11783</v>
      </c>
    </row>
    <row r="160" spans="1:18">
      <c r="A160" s="20" t="s">
        <v>335</v>
      </c>
      <c r="B160" s="21">
        <v>39588</v>
      </c>
      <c r="C160" s="24">
        <v>11057</v>
      </c>
      <c r="D160" s="24">
        <v>751</v>
      </c>
      <c r="E160" s="24">
        <v>9708</v>
      </c>
      <c r="F160" s="24">
        <v>21</v>
      </c>
      <c r="G160" s="24">
        <v>21537</v>
      </c>
      <c r="H160" s="21">
        <v>4220</v>
      </c>
      <c r="I160" s="21">
        <v>385</v>
      </c>
      <c r="J160" s="21">
        <v>3321</v>
      </c>
      <c r="K160" s="21">
        <v>11</v>
      </c>
      <c r="L160" s="21">
        <v>7937</v>
      </c>
      <c r="M160" s="24">
        <v>602</v>
      </c>
      <c r="N160" s="24">
        <v>40</v>
      </c>
      <c r="O160" s="24">
        <v>281</v>
      </c>
      <c r="P160" s="24">
        <v>1</v>
      </c>
      <c r="Q160" s="24">
        <v>924</v>
      </c>
      <c r="R160" s="21">
        <v>30398</v>
      </c>
    </row>
    <row r="161" spans="1:18">
      <c r="A161" s="20" t="s">
        <v>336</v>
      </c>
      <c r="B161" s="21">
        <v>3934</v>
      </c>
      <c r="C161" s="24">
        <v>993</v>
      </c>
      <c r="D161" s="24">
        <v>164</v>
      </c>
      <c r="E161" s="24">
        <v>939</v>
      </c>
      <c r="F161" s="24">
        <v>0</v>
      </c>
      <c r="G161" s="24">
        <v>2096</v>
      </c>
      <c r="H161" s="21">
        <v>573</v>
      </c>
      <c r="I161" s="21">
        <v>46</v>
      </c>
      <c r="J161" s="21">
        <v>233</v>
      </c>
      <c r="K161" s="21">
        <v>0</v>
      </c>
      <c r="L161" s="21">
        <v>852</v>
      </c>
      <c r="M161" s="24">
        <v>15</v>
      </c>
      <c r="N161" s="24">
        <v>3</v>
      </c>
      <c r="O161" s="24">
        <v>7</v>
      </c>
      <c r="P161" s="24">
        <v>0</v>
      </c>
      <c r="Q161" s="24">
        <v>25</v>
      </c>
      <c r="R161" s="21">
        <v>2973</v>
      </c>
    </row>
    <row r="162" spans="1:18">
      <c r="A162" s="20" t="s">
        <v>337</v>
      </c>
      <c r="B162" s="21">
        <v>5826</v>
      </c>
      <c r="C162" s="24">
        <v>1161</v>
      </c>
      <c r="D162" s="24">
        <v>88</v>
      </c>
      <c r="E162" s="24">
        <v>1320</v>
      </c>
      <c r="F162" s="24">
        <v>3</v>
      </c>
      <c r="G162" s="24">
        <v>2572</v>
      </c>
      <c r="H162" s="21">
        <v>961</v>
      </c>
      <c r="I162" s="21">
        <v>95</v>
      </c>
      <c r="J162" s="21">
        <v>788</v>
      </c>
      <c r="K162" s="21">
        <v>4</v>
      </c>
      <c r="L162" s="21">
        <v>1848</v>
      </c>
      <c r="M162" s="24">
        <v>34</v>
      </c>
      <c r="N162" s="24">
        <v>1</v>
      </c>
      <c r="O162" s="24">
        <v>22</v>
      </c>
      <c r="P162" s="24">
        <v>0</v>
      </c>
      <c r="Q162" s="24">
        <v>57</v>
      </c>
      <c r="R162" s="21">
        <v>4477</v>
      </c>
    </row>
    <row r="163" spans="1:18">
      <c r="A163" s="20" t="s">
        <v>338</v>
      </c>
      <c r="B163" s="21">
        <v>5481</v>
      </c>
      <c r="C163" s="24">
        <v>1490</v>
      </c>
      <c r="D163" s="24">
        <v>81</v>
      </c>
      <c r="E163" s="24">
        <v>761</v>
      </c>
      <c r="F163" s="24">
        <v>1</v>
      </c>
      <c r="G163" s="24">
        <v>2333</v>
      </c>
      <c r="H163" s="21">
        <v>1005</v>
      </c>
      <c r="I163" s="21">
        <v>124</v>
      </c>
      <c r="J163" s="21">
        <v>763</v>
      </c>
      <c r="K163" s="21">
        <v>2</v>
      </c>
      <c r="L163" s="21">
        <v>1894</v>
      </c>
      <c r="M163" s="24">
        <v>35</v>
      </c>
      <c r="N163" s="24">
        <v>3</v>
      </c>
      <c r="O163" s="24">
        <v>13</v>
      </c>
      <c r="P163" s="24">
        <v>0</v>
      </c>
      <c r="Q163" s="24">
        <v>51</v>
      </c>
      <c r="R163" s="21">
        <v>4278</v>
      </c>
    </row>
    <row r="164" spans="1:18">
      <c r="A164" s="20" t="s">
        <v>339</v>
      </c>
      <c r="B164" s="21">
        <v>10724</v>
      </c>
      <c r="C164" s="24">
        <v>3401</v>
      </c>
      <c r="D164" s="24">
        <v>166</v>
      </c>
      <c r="E164" s="24">
        <v>2578</v>
      </c>
      <c r="F164" s="24">
        <v>7</v>
      </c>
      <c r="G164" s="24">
        <v>6152</v>
      </c>
      <c r="H164" s="21">
        <v>1001</v>
      </c>
      <c r="I164" s="21">
        <v>99</v>
      </c>
      <c r="J164" s="21">
        <v>916</v>
      </c>
      <c r="K164" s="21">
        <v>4</v>
      </c>
      <c r="L164" s="21">
        <v>2020</v>
      </c>
      <c r="M164" s="24">
        <v>54</v>
      </c>
      <c r="N164" s="24">
        <v>11</v>
      </c>
      <c r="O164" s="24">
        <v>42</v>
      </c>
      <c r="P164" s="24">
        <v>1</v>
      </c>
      <c r="Q164" s="24">
        <v>108</v>
      </c>
      <c r="R164" s="21">
        <v>8280</v>
      </c>
    </row>
    <row r="165" spans="1:18">
      <c r="A165" s="20" t="s">
        <v>340</v>
      </c>
      <c r="B165" s="21">
        <v>5368410</v>
      </c>
      <c r="C165" s="24">
        <v>863089</v>
      </c>
      <c r="D165" s="24">
        <v>102766</v>
      </c>
      <c r="E165" s="24">
        <v>1120743</v>
      </c>
      <c r="F165" s="24">
        <v>2506</v>
      </c>
      <c r="G165" s="24">
        <v>2089104</v>
      </c>
      <c r="H165" s="21">
        <v>753766</v>
      </c>
      <c r="I165" s="21">
        <v>98417</v>
      </c>
      <c r="J165" s="21">
        <v>1020966</v>
      </c>
      <c r="K165" s="21">
        <v>4814</v>
      </c>
      <c r="L165" s="21">
        <v>1877963</v>
      </c>
      <c r="M165" s="24">
        <v>69198</v>
      </c>
      <c r="N165" s="24">
        <v>6533</v>
      </c>
      <c r="O165" s="24">
        <v>49249</v>
      </c>
      <c r="P165" s="24">
        <v>326</v>
      </c>
      <c r="Q165" s="24">
        <v>125306</v>
      </c>
      <c r="R165" s="21">
        <v>4092373</v>
      </c>
    </row>
  </sheetData>
  <mergeCells count="4">
    <mergeCell ref="A3:CW3"/>
    <mergeCell ref="C4:G4"/>
    <mergeCell ref="H4:L4"/>
    <mergeCell ref="M4:Q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workbookViewId="0">
      <selection activeCell="A2" sqref="A2"/>
    </sheetView>
  </sheetViews>
  <sheetFormatPr defaultRowHeight="15" customHeight="1"/>
  <cols>
    <col min="1" max="1" width="13.125" style="26" customWidth="1"/>
    <col min="2" max="2" width="16.5" style="26" customWidth="1"/>
    <col min="3" max="3" width="7.375" style="26" customWidth="1"/>
    <col min="4" max="9" width="6.875" style="26" customWidth="1"/>
    <col min="10" max="10" width="7.25" style="26" customWidth="1"/>
    <col min="11" max="16" width="6.875" style="26" customWidth="1"/>
    <col min="17" max="17" width="10.5" style="33" customWidth="1"/>
    <col min="18" max="18" width="0.125" style="26" customWidth="1"/>
    <col min="19" max="16384" width="9" style="26"/>
  </cols>
  <sheetData>
    <row r="1" spans="1:18" ht="15" customHeight="1">
      <c r="A1" s="26" t="s">
        <v>2043</v>
      </c>
    </row>
    <row r="2" spans="1:18" ht="15" customHeight="1">
      <c r="A2" s="26" t="s">
        <v>2041</v>
      </c>
    </row>
    <row r="3" spans="1:18" ht="15" customHeight="1">
      <c r="A3" s="49" t="s">
        <v>715</v>
      </c>
      <c r="B3" s="50"/>
      <c r="C3" s="50"/>
      <c r="D3" s="50"/>
      <c r="E3" s="50"/>
      <c r="F3" s="50"/>
      <c r="G3" s="50"/>
      <c r="H3" s="50"/>
      <c r="I3" s="50"/>
      <c r="J3" s="50"/>
      <c r="K3" s="50"/>
      <c r="L3" s="50"/>
      <c r="M3" s="50"/>
      <c r="N3" s="50"/>
      <c r="O3" s="50"/>
      <c r="P3" s="50"/>
      <c r="Q3" s="50"/>
      <c r="R3" s="50"/>
    </row>
    <row r="4" spans="1:18" ht="15" customHeight="1">
      <c r="A4" s="34" t="s">
        <v>716</v>
      </c>
      <c r="B4" s="35" t="s">
        <v>717</v>
      </c>
      <c r="C4" s="36"/>
      <c r="D4" s="36"/>
      <c r="E4" s="36"/>
      <c r="F4" s="36"/>
      <c r="G4" s="36"/>
      <c r="H4" s="36"/>
      <c r="I4" s="36"/>
      <c r="J4" s="36"/>
      <c r="K4" s="36"/>
      <c r="L4" s="36"/>
      <c r="M4" s="36"/>
      <c r="N4" s="36"/>
      <c r="O4" s="36"/>
      <c r="P4" s="36"/>
      <c r="Q4" s="36"/>
      <c r="R4" s="37"/>
    </row>
    <row r="5" spans="1:18" ht="15" customHeight="1">
      <c r="A5" s="34" t="s">
        <v>718</v>
      </c>
      <c r="B5" s="35" t="s">
        <v>719</v>
      </c>
      <c r="C5" s="36"/>
      <c r="D5" s="36"/>
      <c r="E5" s="36"/>
      <c r="F5" s="36"/>
      <c r="G5" s="36"/>
      <c r="H5" s="36"/>
      <c r="I5" s="36"/>
      <c r="J5" s="36"/>
      <c r="K5" s="36"/>
      <c r="L5" s="36"/>
      <c r="M5" s="36"/>
      <c r="N5" s="36"/>
      <c r="O5" s="36"/>
      <c r="P5" s="36"/>
      <c r="Q5" s="36"/>
      <c r="R5" s="37"/>
    </row>
    <row r="6" spans="1:18" ht="15" customHeight="1">
      <c r="A6" s="34" t="s">
        <v>720</v>
      </c>
      <c r="B6" s="35" t="s">
        <v>721</v>
      </c>
      <c r="C6" s="36"/>
      <c r="D6" s="36"/>
      <c r="E6" s="36"/>
      <c r="F6" s="36"/>
      <c r="G6" s="36"/>
      <c r="H6" s="36"/>
      <c r="I6" s="36"/>
      <c r="J6" s="36"/>
      <c r="K6" s="36"/>
      <c r="L6" s="36"/>
      <c r="M6" s="36"/>
      <c r="N6" s="36"/>
      <c r="O6" s="36"/>
      <c r="P6" s="36"/>
      <c r="Q6" s="36"/>
      <c r="R6" s="37"/>
    </row>
    <row r="7" spans="1:18" ht="15" customHeight="1">
      <c r="A7" s="34" t="s">
        <v>722</v>
      </c>
      <c r="B7" s="35" t="s">
        <v>723</v>
      </c>
      <c r="C7" s="36"/>
      <c r="D7" s="36"/>
      <c r="E7" s="36"/>
      <c r="F7" s="36"/>
      <c r="G7" s="36"/>
      <c r="H7" s="36"/>
      <c r="I7" s="36"/>
      <c r="J7" s="36"/>
      <c r="K7" s="36"/>
      <c r="L7" s="36"/>
      <c r="M7" s="36"/>
      <c r="N7" s="36"/>
      <c r="O7" s="36"/>
      <c r="P7" s="36"/>
      <c r="Q7" s="36"/>
      <c r="R7" s="37"/>
    </row>
    <row r="8" spans="1:18" ht="15" customHeight="1">
      <c r="A8" s="34" t="s">
        <v>724</v>
      </c>
      <c r="B8" s="35" t="s">
        <v>725</v>
      </c>
      <c r="C8" s="36"/>
      <c r="D8" s="36"/>
      <c r="E8" s="36"/>
      <c r="F8" s="36"/>
      <c r="G8" s="36"/>
      <c r="H8" s="36"/>
      <c r="I8" s="36"/>
      <c r="J8" s="36"/>
      <c r="K8" s="36"/>
      <c r="L8" s="36"/>
      <c r="M8" s="36"/>
      <c r="N8" s="36"/>
      <c r="O8" s="36"/>
      <c r="P8" s="36"/>
      <c r="Q8" s="36"/>
      <c r="R8" s="37"/>
    </row>
    <row r="9" spans="1:18" ht="15" customHeight="1">
      <c r="A9" s="34" t="s">
        <v>726</v>
      </c>
      <c r="B9" s="35" t="s">
        <v>509</v>
      </c>
      <c r="C9" s="36"/>
      <c r="D9" s="36"/>
      <c r="E9" s="36"/>
      <c r="F9" s="36"/>
      <c r="G9" s="36"/>
      <c r="H9" s="36"/>
      <c r="I9" s="36"/>
      <c r="J9" s="36"/>
      <c r="K9" s="36"/>
      <c r="L9" s="36"/>
      <c r="M9" s="36"/>
      <c r="N9" s="36"/>
      <c r="O9" s="36"/>
      <c r="P9" s="36"/>
      <c r="Q9" s="36"/>
      <c r="R9" s="37"/>
    </row>
    <row r="10" spans="1:18" ht="15" customHeight="1">
      <c r="A10" s="34" t="s">
        <v>727</v>
      </c>
      <c r="B10" s="35" t="s">
        <v>728</v>
      </c>
      <c r="C10" s="36"/>
      <c r="D10" s="36"/>
      <c r="E10" s="36"/>
      <c r="F10" s="36"/>
      <c r="G10" s="36"/>
      <c r="H10" s="36"/>
      <c r="I10" s="36"/>
      <c r="J10" s="36"/>
      <c r="K10" s="36"/>
      <c r="L10" s="36"/>
      <c r="M10" s="36"/>
      <c r="N10" s="36"/>
      <c r="O10" s="36"/>
      <c r="P10" s="36"/>
      <c r="Q10" s="36"/>
      <c r="R10" s="37"/>
    </row>
    <row r="11" spans="1:18" ht="36.75">
      <c r="A11" s="29" t="s">
        <v>729</v>
      </c>
      <c r="B11" s="29" t="s">
        <v>730</v>
      </c>
      <c r="C11" s="30" t="s">
        <v>731</v>
      </c>
      <c r="D11" s="32" t="s">
        <v>732</v>
      </c>
      <c r="E11" s="29" t="s">
        <v>733</v>
      </c>
      <c r="F11" s="29" t="s">
        <v>734</v>
      </c>
      <c r="G11" s="30" t="s">
        <v>735</v>
      </c>
      <c r="H11" s="30" t="s">
        <v>736</v>
      </c>
      <c r="I11" s="29" t="s">
        <v>737</v>
      </c>
      <c r="J11" s="29" t="s">
        <v>738</v>
      </c>
      <c r="K11" s="30" t="s">
        <v>739</v>
      </c>
      <c r="L11" s="30" t="s">
        <v>740</v>
      </c>
      <c r="M11" s="29" t="s">
        <v>741</v>
      </c>
      <c r="N11" s="29" t="s">
        <v>742</v>
      </c>
      <c r="O11" s="30" t="s">
        <v>743</v>
      </c>
      <c r="P11" s="30" t="s">
        <v>744</v>
      </c>
      <c r="Q11" s="29" t="s">
        <v>745</v>
      </c>
      <c r="R11" s="31"/>
    </row>
    <row r="12" spans="1:18" ht="15" customHeight="1">
      <c r="A12" s="28" t="s">
        <v>746</v>
      </c>
      <c r="B12" s="28" t="s">
        <v>1</v>
      </c>
      <c r="C12" s="30" t="s">
        <v>747</v>
      </c>
      <c r="D12" s="30" t="s">
        <v>748</v>
      </c>
      <c r="E12" s="29" t="s">
        <v>749</v>
      </c>
      <c r="F12" s="29" t="s">
        <v>750</v>
      </c>
      <c r="G12" s="30" t="s">
        <v>751</v>
      </c>
      <c r="H12" s="30" t="s">
        <v>752</v>
      </c>
      <c r="I12" s="29" t="s">
        <v>753</v>
      </c>
      <c r="J12" s="29" t="s">
        <v>754</v>
      </c>
      <c r="K12" s="30" t="s">
        <v>755</v>
      </c>
      <c r="L12" s="30" t="s">
        <v>756</v>
      </c>
      <c r="M12" s="29" t="s">
        <v>757</v>
      </c>
      <c r="N12" s="29" t="s">
        <v>758</v>
      </c>
      <c r="O12" s="30" t="s">
        <v>759</v>
      </c>
      <c r="P12" s="30" t="s">
        <v>760</v>
      </c>
      <c r="Q12" s="29" t="s">
        <v>761</v>
      </c>
      <c r="R12" s="31"/>
    </row>
    <row r="13" spans="1:18" ht="15" customHeight="1">
      <c r="A13" s="28" t="s">
        <v>762</v>
      </c>
      <c r="B13" s="28" t="s">
        <v>2</v>
      </c>
      <c r="C13" s="30" t="s">
        <v>763</v>
      </c>
      <c r="D13" s="30" t="s">
        <v>764</v>
      </c>
      <c r="E13" s="29" t="s">
        <v>765</v>
      </c>
      <c r="F13" s="29" t="s">
        <v>748</v>
      </c>
      <c r="G13" s="30" t="s">
        <v>766</v>
      </c>
      <c r="H13" s="30" t="s">
        <v>767</v>
      </c>
      <c r="I13" s="29" t="s">
        <v>768</v>
      </c>
      <c r="J13" s="29" t="s">
        <v>769</v>
      </c>
      <c r="K13" s="30" t="s">
        <v>770</v>
      </c>
      <c r="L13" s="30" t="s">
        <v>771</v>
      </c>
      <c r="M13" s="29" t="s">
        <v>772</v>
      </c>
      <c r="N13" s="29" t="s">
        <v>773</v>
      </c>
      <c r="O13" s="30" t="s">
        <v>774</v>
      </c>
      <c r="P13" s="30" t="s">
        <v>775</v>
      </c>
      <c r="Q13" s="29" t="s">
        <v>776</v>
      </c>
      <c r="R13" s="31"/>
    </row>
    <row r="14" spans="1:18" ht="15" customHeight="1">
      <c r="A14" s="28" t="s">
        <v>777</v>
      </c>
      <c r="B14" s="28" t="s">
        <v>3</v>
      </c>
      <c r="C14" s="30" t="s">
        <v>773</v>
      </c>
      <c r="D14" s="30" t="s">
        <v>748</v>
      </c>
      <c r="E14" s="29" t="s">
        <v>778</v>
      </c>
      <c r="F14" s="29" t="s">
        <v>779</v>
      </c>
      <c r="G14" s="30" t="s">
        <v>780</v>
      </c>
      <c r="H14" s="30" t="s">
        <v>781</v>
      </c>
      <c r="I14" s="29" t="s">
        <v>782</v>
      </c>
      <c r="J14" s="29" t="s">
        <v>783</v>
      </c>
      <c r="K14" s="30" t="s">
        <v>784</v>
      </c>
      <c r="L14" s="30" t="s">
        <v>785</v>
      </c>
      <c r="M14" s="29" t="s">
        <v>779</v>
      </c>
      <c r="N14" s="29" t="s">
        <v>786</v>
      </c>
      <c r="O14" s="30" t="s">
        <v>787</v>
      </c>
      <c r="P14" s="30" t="s">
        <v>759</v>
      </c>
      <c r="Q14" s="29" t="s">
        <v>788</v>
      </c>
      <c r="R14" s="31"/>
    </row>
    <row r="15" spans="1:18" ht="15" customHeight="1">
      <c r="A15" s="28" t="s">
        <v>789</v>
      </c>
      <c r="B15" s="28" t="s">
        <v>4</v>
      </c>
      <c r="C15" s="30" t="s">
        <v>748</v>
      </c>
      <c r="D15" s="30" t="s">
        <v>763</v>
      </c>
      <c r="E15" s="29" t="s">
        <v>765</v>
      </c>
      <c r="F15" s="29" t="s">
        <v>764</v>
      </c>
      <c r="G15" s="30" t="s">
        <v>790</v>
      </c>
      <c r="H15" s="30" t="s">
        <v>791</v>
      </c>
      <c r="I15" s="29" t="s">
        <v>773</v>
      </c>
      <c r="J15" s="29" t="s">
        <v>792</v>
      </c>
      <c r="K15" s="30" t="s">
        <v>793</v>
      </c>
      <c r="L15" s="30" t="s">
        <v>794</v>
      </c>
      <c r="M15" s="29" t="s">
        <v>763</v>
      </c>
      <c r="N15" s="29" t="s">
        <v>764</v>
      </c>
      <c r="O15" s="30" t="s">
        <v>750</v>
      </c>
      <c r="P15" s="30" t="s">
        <v>750</v>
      </c>
      <c r="Q15" s="29" t="s">
        <v>795</v>
      </c>
      <c r="R15" s="31"/>
    </row>
    <row r="16" spans="1:18" ht="15" customHeight="1">
      <c r="A16" s="28" t="s">
        <v>796</v>
      </c>
      <c r="B16" s="28" t="s">
        <v>5</v>
      </c>
      <c r="C16" s="30" t="s">
        <v>778</v>
      </c>
      <c r="D16" s="30" t="s">
        <v>797</v>
      </c>
      <c r="E16" s="29" t="s">
        <v>798</v>
      </c>
      <c r="F16" s="29" t="s">
        <v>799</v>
      </c>
      <c r="G16" s="30" t="s">
        <v>800</v>
      </c>
      <c r="H16" s="30" t="s">
        <v>801</v>
      </c>
      <c r="I16" s="29" t="s">
        <v>802</v>
      </c>
      <c r="J16" s="29" t="s">
        <v>803</v>
      </c>
      <c r="K16" s="30" t="s">
        <v>804</v>
      </c>
      <c r="L16" s="30" t="s">
        <v>805</v>
      </c>
      <c r="M16" s="29" t="s">
        <v>775</v>
      </c>
      <c r="N16" s="29" t="s">
        <v>802</v>
      </c>
      <c r="O16" s="30" t="s">
        <v>806</v>
      </c>
      <c r="P16" s="30" t="s">
        <v>807</v>
      </c>
      <c r="Q16" s="29" t="s">
        <v>808</v>
      </c>
      <c r="R16" s="31"/>
    </row>
    <row r="17" spans="1:18" ht="15" customHeight="1">
      <c r="A17" s="28" t="s">
        <v>809</v>
      </c>
      <c r="B17" s="28" t="s">
        <v>6</v>
      </c>
      <c r="C17" s="30" t="s">
        <v>765</v>
      </c>
      <c r="D17" s="30" t="s">
        <v>773</v>
      </c>
      <c r="E17" s="29" t="s">
        <v>810</v>
      </c>
      <c r="F17" s="29" t="s">
        <v>811</v>
      </c>
      <c r="G17" s="30" t="s">
        <v>812</v>
      </c>
      <c r="H17" s="30" t="s">
        <v>813</v>
      </c>
      <c r="I17" s="29" t="s">
        <v>814</v>
      </c>
      <c r="J17" s="29" t="s">
        <v>815</v>
      </c>
      <c r="K17" s="30" t="s">
        <v>816</v>
      </c>
      <c r="L17" s="30" t="s">
        <v>817</v>
      </c>
      <c r="M17" s="29" t="s">
        <v>818</v>
      </c>
      <c r="N17" s="29" t="s">
        <v>757</v>
      </c>
      <c r="O17" s="30" t="s">
        <v>819</v>
      </c>
      <c r="P17" s="30" t="s">
        <v>820</v>
      </c>
      <c r="Q17" s="29" t="s">
        <v>821</v>
      </c>
      <c r="R17" s="31"/>
    </row>
    <row r="18" spans="1:18" ht="15" customHeight="1">
      <c r="A18" s="28" t="s">
        <v>822</v>
      </c>
      <c r="B18" s="28" t="s">
        <v>7</v>
      </c>
      <c r="C18" s="30" t="s">
        <v>823</v>
      </c>
      <c r="D18" s="30" t="s">
        <v>824</v>
      </c>
      <c r="E18" s="29" t="s">
        <v>825</v>
      </c>
      <c r="F18" s="29" t="s">
        <v>826</v>
      </c>
      <c r="G18" s="30" t="s">
        <v>827</v>
      </c>
      <c r="H18" s="30" t="s">
        <v>828</v>
      </c>
      <c r="I18" s="29" t="s">
        <v>829</v>
      </c>
      <c r="J18" s="29" t="s">
        <v>830</v>
      </c>
      <c r="K18" s="30" t="s">
        <v>831</v>
      </c>
      <c r="L18" s="30" t="s">
        <v>832</v>
      </c>
      <c r="M18" s="29" t="s">
        <v>833</v>
      </c>
      <c r="N18" s="29" t="s">
        <v>834</v>
      </c>
      <c r="O18" s="30" t="s">
        <v>835</v>
      </c>
      <c r="P18" s="30" t="s">
        <v>836</v>
      </c>
      <c r="Q18" s="29" t="s">
        <v>837</v>
      </c>
      <c r="R18" s="31"/>
    </row>
    <row r="19" spans="1:18" ht="15" customHeight="1">
      <c r="A19" s="28" t="s">
        <v>838</v>
      </c>
      <c r="B19" s="28" t="s">
        <v>8</v>
      </c>
      <c r="C19" s="30" t="s">
        <v>758</v>
      </c>
      <c r="D19" s="30" t="s">
        <v>839</v>
      </c>
      <c r="E19" s="29" t="s">
        <v>787</v>
      </c>
      <c r="F19" s="29" t="s">
        <v>834</v>
      </c>
      <c r="G19" s="30" t="s">
        <v>840</v>
      </c>
      <c r="H19" s="30" t="s">
        <v>841</v>
      </c>
      <c r="I19" s="29" t="s">
        <v>842</v>
      </c>
      <c r="J19" s="29" t="s">
        <v>843</v>
      </c>
      <c r="K19" s="30" t="s">
        <v>844</v>
      </c>
      <c r="L19" s="30" t="s">
        <v>845</v>
      </c>
      <c r="M19" s="29" t="s">
        <v>846</v>
      </c>
      <c r="N19" s="29" t="s">
        <v>847</v>
      </c>
      <c r="O19" s="30" t="s">
        <v>848</v>
      </c>
      <c r="P19" s="30" t="s">
        <v>849</v>
      </c>
      <c r="Q19" s="29" t="s">
        <v>850</v>
      </c>
      <c r="R19" s="31"/>
    </row>
    <row r="20" spans="1:18" ht="15" customHeight="1">
      <c r="A20" s="28" t="s">
        <v>851</v>
      </c>
      <c r="B20" s="28" t="s">
        <v>9</v>
      </c>
      <c r="C20" s="30" t="s">
        <v>748</v>
      </c>
      <c r="D20" s="30" t="s">
        <v>748</v>
      </c>
      <c r="E20" s="29" t="s">
        <v>852</v>
      </c>
      <c r="F20" s="29" t="s">
        <v>750</v>
      </c>
      <c r="G20" s="30" t="s">
        <v>853</v>
      </c>
      <c r="H20" s="30" t="s">
        <v>854</v>
      </c>
      <c r="I20" s="29" t="s">
        <v>855</v>
      </c>
      <c r="J20" s="29" t="s">
        <v>856</v>
      </c>
      <c r="K20" s="30" t="s">
        <v>857</v>
      </c>
      <c r="L20" s="30" t="s">
        <v>858</v>
      </c>
      <c r="M20" s="29" t="s">
        <v>779</v>
      </c>
      <c r="N20" s="29" t="s">
        <v>786</v>
      </c>
      <c r="O20" s="30" t="s">
        <v>859</v>
      </c>
      <c r="P20" s="30" t="s">
        <v>860</v>
      </c>
      <c r="Q20" s="29" t="s">
        <v>861</v>
      </c>
      <c r="R20" s="31"/>
    </row>
    <row r="21" spans="1:18" ht="15" customHeight="1">
      <c r="A21" s="28" t="s">
        <v>862</v>
      </c>
      <c r="B21" s="28" t="s">
        <v>10</v>
      </c>
      <c r="C21" s="30" t="s">
        <v>764</v>
      </c>
      <c r="D21" s="30" t="s">
        <v>747</v>
      </c>
      <c r="E21" s="29" t="s">
        <v>863</v>
      </c>
      <c r="F21" s="29" t="s">
        <v>824</v>
      </c>
      <c r="G21" s="30" t="s">
        <v>864</v>
      </c>
      <c r="H21" s="30" t="s">
        <v>865</v>
      </c>
      <c r="I21" s="29" t="s">
        <v>866</v>
      </c>
      <c r="J21" s="29" t="s">
        <v>867</v>
      </c>
      <c r="K21" s="30" t="s">
        <v>868</v>
      </c>
      <c r="L21" s="30" t="s">
        <v>869</v>
      </c>
      <c r="M21" s="29" t="s">
        <v>750</v>
      </c>
      <c r="N21" s="29" t="s">
        <v>824</v>
      </c>
      <c r="O21" s="30" t="s">
        <v>847</v>
      </c>
      <c r="P21" s="30" t="s">
        <v>870</v>
      </c>
      <c r="Q21" s="29" t="s">
        <v>871</v>
      </c>
      <c r="R21" s="31"/>
    </row>
    <row r="22" spans="1:18" ht="15" customHeight="1">
      <c r="A22" s="28" t="s">
        <v>872</v>
      </c>
      <c r="B22" s="28" t="s">
        <v>11</v>
      </c>
      <c r="C22" s="30" t="s">
        <v>873</v>
      </c>
      <c r="D22" s="30" t="s">
        <v>855</v>
      </c>
      <c r="E22" s="29" t="s">
        <v>874</v>
      </c>
      <c r="F22" s="29" t="s">
        <v>875</v>
      </c>
      <c r="G22" s="30" t="s">
        <v>876</v>
      </c>
      <c r="H22" s="30" t="s">
        <v>877</v>
      </c>
      <c r="I22" s="29" t="s">
        <v>878</v>
      </c>
      <c r="J22" s="29" t="s">
        <v>879</v>
      </c>
      <c r="K22" s="30" t="s">
        <v>880</v>
      </c>
      <c r="L22" s="30" t="s">
        <v>881</v>
      </c>
      <c r="M22" s="29" t="s">
        <v>882</v>
      </c>
      <c r="N22" s="29" t="s">
        <v>883</v>
      </c>
      <c r="O22" s="30" t="s">
        <v>884</v>
      </c>
      <c r="P22" s="30" t="s">
        <v>885</v>
      </c>
      <c r="Q22" s="29" t="s">
        <v>886</v>
      </c>
      <c r="R22" s="31"/>
    </row>
    <row r="23" spans="1:18" ht="15" customHeight="1">
      <c r="A23" s="28" t="s">
        <v>887</v>
      </c>
      <c r="B23" s="28" t="s">
        <v>12</v>
      </c>
      <c r="C23" s="30" t="s">
        <v>763</v>
      </c>
      <c r="D23" s="30" t="s">
        <v>765</v>
      </c>
      <c r="E23" s="29" t="s">
        <v>818</v>
      </c>
      <c r="F23" s="29" t="s">
        <v>786</v>
      </c>
      <c r="G23" s="30" t="s">
        <v>888</v>
      </c>
      <c r="H23" s="30" t="s">
        <v>889</v>
      </c>
      <c r="I23" s="29" t="s">
        <v>792</v>
      </c>
      <c r="J23" s="29" t="s">
        <v>749</v>
      </c>
      <c r="K23" s="30" t="s">
        <v>890</v>
      </c>
      <c r="L23" s="30" t="s">
        <v>891</v>
      </c>
      <c r="M23" s="29" t="s">
        <v>779</v>
      </c>
      <c r="N23" s="29" t="s">
        <v>797</v>
      </c>
      <c r="O23" s="30" t="s">
        <v>799</v>
      </c>
      <c r="P23" s="30" t="s">
        <v>892</v>
      </c>
      <c r="Q23" s="29" t="s">
        <v>893</v>
      </c>
      <c r="R23" s="31"/>
    </row>
    <row r="24" spans="1:18" ht="15" customHeight="1">
      <c r="A24" s="28" t="s">
        <v>894</v>
      </c>
      <c r="B24" s="28" t="s">
        <v>13</v>
      </c>
      <c r="C24" s="30" t="s">
        <v>747</v>
      </c>
      <c r="D24" s="30" t="s">
        <v>764</v>
      </c>
      <c r="E24" s="29" t="s">
        <v>747</v>
      </c>
      <c r="F24" s="29" t="s">
        <v>778</v>
      </c>
      <c r="G24" s="30" t="s">
        <v>892</v>
      </c>
      <c r="H24" s="30" t="s">
        <v>895</v>
      </c>
      <c r="I24" s="29" t="s">
        <v>824</v>
      </c>
      <c r="J24" s="29" t="s">
        <v>786</v>
      </c>
      <c r="K24" s="30" t="s">
        <v>896</v>
      </c>
      <c r="L24" s="30" t="s">
        <v>897</v>
      </c>
      <c r="M24" s="29" t="s">
        <v>823</v>
      </c>
      <c r="N24" s="29" t="s">
        <v>750</v>
      </c>
      <c r="O24" s="30" t="s">
        <v>898</v>
      </c>
      <c r="P24" s="30" t="s">
        <v>899</v>
      </c>
      <c r="Q24" s="29" t="s">
        <v>900</v>
      </c>
      <c r="R24" s="31"/>
    </row>
    <row r="25" spans="1:18" ht="15" customHeight="1">
      <c r="A25" s="28" t="s">
        <v>901</v>
      </c>
      <c r="B25" s="28" t="s">
        <v>14</v>
      </c>
      <c r="C25" s="30" t="s">
        <v>773</v>
      </c>
      <c r="D25" s="30" t="s">
        <v>765</v>
      </c>
      <c r="E25" s="29" t="s">
        <v>778</v>
      </c>
      <c r="F25" s="29" t="s">
        <v>792</v>
      </c>
      <c r="G25" s="30" t="s">
        <v>902</v>
      </c>
      <c r="H25" s="30" t="s">
        <v>903</v>
      </c>
      <c r="I25" s="29" t="s">
        <v>811</v>
      </c>
      <c r="J25" s="29" t="s">
        <v>867</v>
      </c>
      <c r="K25" s="30" t="s">
        <v>904</v>
      </c>
      <c r="L25" s="30" t="s">
        <v>905</v>
      </c>
      <c r="M25" s="29" t="s">
        <v>906</v>
      </c>
      <c r="N25" s="29" t="s">
        <v>906</v>
      </c>
      <c r="O25" s="30" t="s">
        <v>907</v>
      </c>
      <c r="P25" s="30" t="s">
        <v>908</v>
      </c>
      <c r="Q25" s="29" t="s">
        <v>909</v>
      </c>
      <c r="R25" s="31"/>
    </row>
    <row r="26" spans="1:18" ht="15" customHeight="1">
      <c r="A26" s="28" t="s">
        <v>910</v>
      </c>
      <c r="B26" s="28" t="s">
        <v>15</v>
      </c>
      <c r="C26" s="30" t="s">
        <v>839</v>
      </c>
      <c r="D26" s="30" t="s">
        <v>786</v>
      </c>
      <c r="E26" s="29" t="s">
        <v>911</v>
      </c>
      <c r="F26" s="29" t="s">
        <v>834</v>
      </c>
      <c r="G26" s="30" t="s">
        <v>912</v>
      </c>
      <c r="H26" s="30" t="s">
        <v>913</v>
      </c>
      <c r="I26" s="29" t="s">
        <v>914</v>
      </c>
      <c r="J26" s="29" t="s">
        <v>915</v>
      </c>
      <c r="K26" s="30" t="s">
        <v>916</v>
      </c>
      <c r="L26" s="30" t="s">
        <v>917</v>
      </c>
      <c r="M26" s="29" t="s">
        <v>918</v>
      </c>
      <c r="N26" s="29" t="s">
        <v>759</v>
      </c>
      <c r="O26" s="30" t="s">
        <v>919</v>
      </c>
      <c r="P26" s="30" t="s">
        <v>920</v>
      </c>
      <c r="Q26" s="29" t="s">
        <v>921</v>
      </c>
      <c r="R26" s="31"/>
    </row>
    <row r="27" spans="1:18" ht="15" customHeight="1">
      <c r="A27" s="28" t="s">
        <v>922</v>
      </c>
      <c r="B27" s="28" t="s">
        <v>16</v>
      </c>
      <c r="C27" s="30" t="s">
        <v>764</v>
      </c>
      <c r="D27" s="30" t="s">
        <v>747</v>
      </c>
      <c r="E27" s="29" t="s">
        <v>923</v>
      </c>
      <c r="F27" s="29" t="s">
        <v>924</v>
      </c>
      <c r="G27" s="30" t="s">
        <v>925</v>
      </c>
      <c r="H27" s="30" t="s">
        <v>926</v>
      </c>
      <c r="I27" s="29" t="s">
        <v>927</v>
      </c>
      <c r="J27" s="29" t="s">
        <v>928</v>
      </c>
      <c r="K27" s="30" t="s">
        <v>929</v>
      </c>
      <c r="L27" s="30" t="s">
        <v>930</v>
      </c>
      <c r="M27" s="29" t="s">
        <v>931</v>
      </c>
      <c r="N27" s="29" t="s">
        <v>932</v>
      </c>
      <c r="O27" s="30" t="s">
        <v>933</v>
      </c>
      <c r="P27" s="30" t="s">
        <v>934</v>
      </c>
      <c r="Q27" s="29" t="s">
        <v>935</v>
      </c>
      <c r="R27" s="31"/>
    </row>
    <row r="28" spans="1:18" ht="15" customHeight="1">
      <c r="A28" s="28" t="s">
        <v>936</v>
      </c>
      <c r="B28" s="28" t="s">
        <v>17</v>
      </c>
      <c r="C28" s="30" t="s">
        <v>772</v>
      </c>
      <c r="D28" s="30" t="s">
        <v>764</v>
      </c>
      <c r="E28" s="29" t="s">
        <v>823</v>
      </c>
      <c r="F28" s="29" t="s">
        <v>749</v>
      </c>
      <c r="G28" s="30" t="s">
        <v>937</v>
      </c>
      <c r="H28" s="30" t="s">
        <v>938</v>
      </c>
      <c r="I28" s="29" t="s">
        <v>873</v>
      </c>
      <c r="J28" s="29" t="s">
        <v>939</v>
      </c>
      <c r="K28" s="30" t="s">
        <v>940</v>
      </c>
      <c r="L28" s="30" t="s">
        <v>941</v>
      </c>
      <c r="M28" s="29" t="s">
        <v>942</v>
      </c>
      <c r="N28" s="29" t="s">
        <v>783</v>
      </c>
      <c r="O28" s="30" t="s">
        <v>943</v>
      </c>
      <c r="P28" s="30" t="s">
        <v>780</v>
      </c>
      <c r="Q28" s="29" t="s">
        <v>944</v>
      </c>
      <c r="R28" s="31"/>
    </row>
    <row r="29" spans="1:18" ht="15" customHeight="1">
      <c r="A29" s="28" t="s">
        <v>945</v>
      </c>
      <c r="B29" s="28" t="s">
        <v>18</v>
      </c>
      <c r="C29" s="30" t="s">
        <v>747</v>
      </c>
      <c r="D29" s="30" t="s">
        <v>747</v>
      </c>
      <c r="E29" s="29" t="s">
        <v>823</v>
      </c>
      <c r="F29" s="29" t="s">
        <v>906</v>
      </c>
      <c r="G29" s="30" t="s">
        <v>946</v>
      </c>
      <c r="H29" s="30" t="s">
        <v>947</v>
      </c>
      <c r="I29" s="29" t="s">
        <v>867</v>
      </c>
      <c r="J29" s="29" t="s">
        <v>856</v>
      </c>
      <c r="K29" s="30" t="s">
        <v>948</v>
      </c>
      <c r="L29" s="30" t="s">
        <v>949</v>
      </c>
      <c r="M29" s="29" t="s">
        <v>774</v>
      </c>
      <c r="N29" s="29" t="s">
        <v>950</v>
      </c>
      <c r="O29" s="30" t="s">
        <v>951</v>
      </c>
      <c r="P29" s="30" t="s">
        <v>952</v>
      </c>
      <c r="Q29" s="29" t="s">
        <v>953</v>
      </c>
      <c r="R29" s="31"/>
    </row>
    <row r="30" spans="1:18" ht="15" customHeight="1">
      <c r="A30" s="28" t="s">
        <v>954</v>
      </c>
      <c r="B30" s="28" t="s">
        <v>19</v>
      </c>
      <c r="C30" s="30" t="s">
        <v>748</v>
      </c>
      <c r="D30" s="30" t="s">
        <v>748</v>
      </c>
      <c r="E30" s="29" t="s">
        <v>772</v>
      </c>
      <c r="F30" s="29" t="s">
        <v>779</v>
      </c>
      <c r="G30" s="30" t="s">
        <v>955</v>
      </c>
      <c r="H30" s="30" t="s">
        <v>956</v>
      </c>
      <c r="I30" s="29" t="s">
        <v>779</v>
      </c>
      <c r="J30" s="29" t="s">
        <v>779</v>
      </c>
      <c r="K30" s="30" t="s">
        <v>957</v>
      </c>
      <c r="L30" s="30" t="s">
        <v>958</v>
      </c>
      <c r="M30" s="29" t="s">
        <v>748</v>
      </c>
      <c r="N30" s="29" t="s">
        <v>765</v>
      </c>
      <c r="O30" s="30" t="s">
        <v>750</v>
      </c>
      <c r="P30" s="30" t="s">
        <v>778</v>
      </c>
      <c r="Q30" s="29" t="s">
        <v>959</v>
      </c>
      <c r="R30" s="31"/>
    </row>
    <row r="31" spans="1:18" ht="15" customHeight="1">
      <c r="A31" s="28" t="s">
        <v>960</v>
      </c>
      <c r="B31" s="28" t="s">
        <v>20</v>
      </c>
      <c r="C31" s="30" t="s">
        <v>852</v>
      </c>
      <c r="D31" s="30" t="s">
        <v>852</v>
      </c>
      <c r="E31" s="29" t="s">
        <v>931</v>
      </c>
      <c r="F31" s="29" t="s">
        <v>870</v>
      </c>
      <c r="G31" s="30" t="s">
        <v>961</v>
      </c>
      <c r="H31" s="30" t="s">
        <v>962</v>
      </c>
      <c r="I31" s="29" t="s">
        <v>963</v>
      </c>
      <c r="J31" s="29" t="s">
        <v>882</v>
      </c>
      <c r="K31" s="30" t="s">
        <v>964</v>
      </c>
      <c r="L31" s="30" t="s">
        <v>965</v>
      </c>
      <c r="M31" s="29" t="s">
        <v>787</v>
      </c>
      <c r="N31" s="29" t="s">
        <v>966</v>
      </c>
      <c r="O31" s="30" t="s">
        <v>967</v>
      </c>
      <c r="P31" s="30" t="s">
        <v>968</v>
      </c>
      <c r="Q31" s="29" t="s">
        <v>969</v>
      </c>
      <c r="R31" s="31"/>
    </row>
    <row r="32" spans="1:18" ht="15" customHeight="1">
      <c r="A32" s="28" t="s">
        <v>970</v>
      </c>
      <c r="B32" s="28" t="s">
        <v>21</v>
      </c>
      <c r="C32" s="30" t="s">
        <v>748</v>
      </c>
      <c r="D32" s="30" t="s">
        <v>763</v>
      </c>
      <c r="E32" s="29" t="s">
        <v>778</v>
      </c>
      <c r="F32" s="29" t="s">
        <v>792</v>
      </c>
      <c r="G32" s="30" t="s">
        <v>971</v>
      </c>
      <c r="H32" s="30" t="s">
        <v>972</v>
      </c>
      <c r="I32" s="29" t="s">
        <v>950</v>
      </c>
      <c r="J32" s="29" t="s">
        <v>973</v>
      </c>
      <c r="K32" s="30" t="s">
        <v>974</v>
      </c>
      <c r="L32" s="30" t="s">
        <v>975</v>
      </c>
      <c r="M32" s="29" t="s">
        <v>792</v>
      </c>
      <c r="N32" s="29" t="s">
        <v>792</v>
      </c>
      <c r="O32" s="30" t="s">
        <v>976</v>
      </c>
      <c r="P32" s="30" t="s">
        <v>932</v>
      </c>
      <c r="Q32" s="29" t="s">
        <v>977</v>
      </c>
      <c r="R32" s="31"/>
    </row>
    <row r="33" spans="1:18" ht="15" customHeight="1">
      <c r="A33" s="28" t="s">
        <v>978</v>
      </c>
      <c r="B33" s="28" t="s">
        <v>22</v>
      </c>
      <c r="C33" s="30" t="s">
        <v>863</v>
      </c>
      <c r="D33" s="30" t="s">
        <v>939</v>
      </c>
      <c r="E33" s="29" t="s">
        <v>979</v>
      </c>
      <c r="F33" s="29" t="s">
        <v>846</v>
      </c>
      <c r="G33" s="30" t="s">
        <v>980</v>
      </c>
      <c r="H33" s="30" t="s">
        <v>981</v>
      </c>
      <c r="I33" s="29" t="s">
        <v>982</v>
      </c>
      <c r="J33" s="29" t="s">
        <v>983</v>
      </c>
      <c r="K33" s="30" t="s">
        <v>984</v>
      </c>
      <c r="L33" s="30" t="s">
        <v>985</v>
      </c>
      <c r="M33" s="29" t="s">
        <v>986</v>
      </c>
      <c r="N33" s="29" t="s">
        <v>987</v>
      </c>
      <c r="O33" s="30" t="s">
        <v>988</v>
      </c>
      <c r="P33" s="30" t="s">
        <v>989</v>
      </c>
      <c r="Q33" s="29" t="s">
        <v>990</v>
      </c>
      <c r="R33" s="31"/>
    </row>
    <row r="34" spans="1:18" ht="15" customHeight="1">
      <c r="A34" s="28" t="s">
        <v>991</v>
      </c>
      <c r="B34" s="28" t="s">
        <v>23</v>
      </c>
      <c r="C34" s="30" t="s">
        <v>824</v>
      </c>
      <c r="D34" s="30" t="s">
        <v>824</v>
      </c>
      <c r="E34" s="29" t="s">
        <v>992</v>
      </c>
      <c r="F34" s="29" t="s">
        <v>918</v>
      </c>
      <c r="G34" s="30" t="s">
        <v>993</v>
      </c>
      <c r="H34" s="30" t="s">
        <v>994</v>
      </c>
      <c r="I34" s="29" t="s">
        <v>995</v>
      </c>
      <c r="J34" s="29" t="s">
        <v>976</v>
      </c>
      <c r="K34" s="30" t="s">
        <v>996</v>
      </c>
      <c r="L34" s="30" t="s">
        <v>997</v>
      </c>
      <c r="M34" s="29" t="s">
        <v>998</v>
      </c>
      <c r="N34" s="29" t="s">
        <v>859</v>
      </c>
      <c r="O34" s="30" t="s">
        <v>999</v>
      </c>
      <c r="P34" s="30" t="s">
        <v>1000</v>
      </c>
      <c r="Q34" s="29" t="s">
        <v>1001</v>
      </c>
      <c r="R34" s="31"/>
    </row>
    <row r="35" spans="1:18" ht="15" customHeight="1">
      <c r="A35" s="28" t="s">
        <v>1002</v>
      </c>
      <c r="B35" s="28" t="s">
        <v>24</v>
      </c>
      <c r="C35" s="30" t="s">
        <v>773</v>
      </c>
      <c r="D35" s="30" t="s">
        <v>765</v>
      </c>
      <c r="E35" s="29" t="s">
        <v>757</v>
      </c>
      <c r="F35" s="29" t="s">
        <v>778</v>
      </c>
      <c r="G35" s="30" t="s">
        <v>1003</v>
      </c>
      <c r="H35" s="30" t="s">
        <v>1004</v>
      </c>
      <c r="I35" s="29" t="s">
        <v>779</v>
      </c>
      <c r="J35" s="29" t="s">
        <v>779</v>
      </c>
      <c r="K35" s="30" t="s">
        <v>1005</v>
      </c>
      <c r="L35" s="30" t="s">
        <v>1006</v>
      </c>
      <c r="M35" s="29" t="s">
        <v>779</v>
      </c>
      <c r="N35" s="29" t="s">
        <v>852</v>
      </c>
      <c r="O35" s="30" t="s">
        <v>1007</v>
      </c>
      <c r="P35" s="30" t="s">
        <v>1008</v>
      </c>
      <c r="Q35" s="29" t="s">
        <v>1009</v>
      </c>
      <c r="R35" s="31"/>
    </row>
    <row r="36" spans="1:18" ht="15" customHeight="1">
      <c r="A36" s="28" t="s">
        <v>1010</v>
      </c>
      <c r="B36" s="28" t="s">
        <v>25</v>
      </c>
      <c r="C36" s="30" t="s">
        <v>812</v>
      </c>
      <c r="D36" s="30" t="s">
        <v>1011</v>
      </c>
      <c r="E36" s="29" t="s">
        <v>1012</v>
      </c>
      <c r="F36" s="29" t="s">
        <v>1013</v>
      </c>
      <c r="G36" s="30" t="s">
        <v>1014</v>
      </c>
      <c r="H36" s="30" t="s">
        <v>1015</v>
      </c>
      <c r="I36" s="29" t="s">
        <v>1016</v>
      </c>
      <c r="J36" s="29" t="s">
        <v>1017</v>
      </c>
      <c r="K36" s="30" t="s">
        <v>1018</v>
      </c>
      <c r="L36" s="30" t="s">
        <v>1019</v>
      </c>
      <c r="M36" s="29" t="s">
        <v>1020</v>
      </c>
      <c r="N36" s="29" t="s">
        <v>1021</v>
      </c>
      <c r="O36" s="30" t="s">
        <v>1022</v>
      </c>
      <c r="P36" s="30" t="s">
        <v>1023</v>
      </c>
      <c r="Q36" s="29" t="s">
        <v>1024</v>
      </c>
      <c r="R36" s="31"/>
    </row>
    <row r="37" spans="1:18" ht="15" customHeight="1">
      <c r="A37" s="28" t="s">
        <v>1025</v>
      </c>
      <c r="B37" s="28" t="s">
        <v>26</v>
      </c>
      <c r="C37" s="30" t="s">
        <v>763</v>
      </c>
      <c r="D37" s="30" t="s">
        <v>773</v>
      </c>
      <c r="E37" s="29" t="s">
        <v>863</v>
      </c>
      <c r="F37" s="29" t="s">
        <v>749</v>
      </c>
      <c r="G37" s="30" t="s">
        <v>1026</v>
      </c>
      <c r="H37" s="30" t="s">
        <v>1027</v>
      </c>
      <c r="I37" s="29" t="s">
        <v>1028</v>
      </c>
      <c r="J37" s="29" t="s">
        <v>1029</v>
      </c>
      <c r="K37" s="30" t="s">
        <v>1030</v>
      </c>
      <c r="L37" s="30" t="s">
        <v>1031</v>
      </c>
      <c r="M37" s="29" t="s">
        <v>786</v>
      </c>
      <c r="N37" s="29" t="s">
        <v>757</v>
      </c>
      <c r="O37" s="30" t="s">
        <v>833</v>
      </c>
      <c r="P37" s="30" t="s">
        <v>812</v>
      </c>
      <c r="Q37" s="29" t="s">
        <v>1032</v>
      </c>
      <c r="R37" s="31"/>
    </row>
    <row r="38" spans="1:18" ht="15" customHeight="1">
      <c r="A38" s="28" t="s">
        <v>1033</v>
      </c>
      <c r="B38" s="28" t="s">
        <v>27</v>
      </c>
      <c r="C38" s="30" t="s">
        <v>763</v>
      </c>
      <c r="D38" s="30" t="s">
        <v>773</v>
      </c>
      <c r="E38" s="29" t="s">
        <v>792</v>
      </c>
      <c r="F38" s="29" t="s">
        <v>749</v>
      </c>
      <c r="G38" s="30" t="s">
        <v>1034</v>
      </c>
      <c r="H38" s="30" t="s">
        <v>1035</v>
      </c>
      <c r="I38" s="29" t="s">
        <v>774</v>
      </c>
      <c r="J38" s="29" t="s">
        <v>811</v>
      </c>
      <c r="K38" s="30" t="s">
        <v>1036</v>
      </c>
      <c r="L38" s="30" t="s">
        <v>1037</v>
      </c>
      <c r="M38" s="29" t="s">
        <v>939</v>
      </c>
      <c r="N38" s="29" t="s">
        <v>749</v>
      </c>
      <c r="O38" s="30" t="s">
        <v>1038</v>
      </c>
      <c r="P38" s="30" t="s">
        <v>1039</v>
      </c>
      <c r="Q38" s="29" t="s">
        <v>1040</v>
      </c>
      <c r="R38" s="31"/>
    </row>
    <row r="39" spans="1:18" ht="15" customHeight="1">
      <c r="A39" s="28" t="s">
        <v>1041</v>
      </c>
      <c r="B39" s="28" t="s">
        <v>28</v>
      </c>
      <c r="C39" s="30" t="s">
        <v>768</v>
      </c>
      <c r="D39" s="30" t="s">
        <v>1042</v>
      </c>
      <c r="E39" s="29" t="s">
        <v>1004</v>
      </c>
      <c r="F39" s="29" t="s">
        <v>1043</v>
      </c>
      <c r="G39" s="30" t="s">
        <v>1044</v>
      </c>
      <c r="H39" s="30" t="s">
        <v>1045</v>
      </c>
      <c r="I39" s="29" t="s">
        <v>975</v>
      </c>
      <c r="J39" s="29" t="s">
        <v>1046</v>
      </c>
      <c r="K39" s="30" t="s">
        <v>1047</v>
      </c>
      <c r="L39" s="30" t="s">
        <v>1048</v>
      </c>
      <c r="M39" s="29" t="s">
        <v>1049</v>
      </c>
      <c r="N39" s="29" t="s">
        <v>1050</v>
      </c>
      <c r="O39" s="30" t="s">
        <v>1051</v>
      </c>
      <c r="P39" s="30" t="s">
        <v>1052</v>
      </c>
      <c r="Q39" s="29" t="s">
        <v>1053</v>
      </c>
      <c r="R39" s="31"/>
    </row>
    <row r="40" spans="1:18" ht="15" customHeight="1">
      <c r="A40" s="28" t="s">
        <v>1054</v>
      </c>
      <c r="B40" s="28" t="s">
        <v>29</v>
      </c>
      <c r="C40" s="30" t="s">
        <v>757</v>
      </c>
      <c r="D40" s="30" t="s">
        <v>839</v>
      </c>
      <c r="E40" s="29" t="s">
        <v>1055</v>
      </c>
      <c r="F40" s="29" t="s">
        <v>1056</v>
      </c>
      <c r="G40" s="30" t="s">
        <v>1057</v>
      </c>
      <c r="H40" s="30" t="s">
        <v>1058</v>
      </c>
      <c r="I40" s="29" t="s">
        <v>1059</v>
      </c>
      <c r="J40" s="29" t="s">
        <v>1060</v>
      </c>
      <c r="K40" s="30" t="s">
        <v>1061</v>
      </c>
      <c r="L40" s="30" t="s">
        <v>1062</v>
      </c>
      <c r="M40" s="29" t="s">
        <v>1063</v>
      </c>
      <c r="N40" s="29" t="s">
        <v>1064</v>
      </c>
      <c r="O40" s="30" t="s">
        <v>1065</v>
      </c>
      <c r="P40" s="30" t="s">
        <v>1066</v>
      </c>
      <c r="Q40" s="29" t="s">
        <v>1067</v>
      </c>
      <c r="R40" s="31"/>
    </row>
    <row r="41" spans="1:18" ht="15" customHeight="1">
      <c r="A41" s="28" t="s">
        <v>1068</v>
      </c>
      <c r="B41" s="28" t="s">
        <v>30</v>
      </c>
      <c r="C41" s="30" t="s">
        <v>748</v>
      </c>
      <c r="D41" s="30" t="s">
        <v>748</v>
      </c>
      <c r="E41" s="29" t="s">
        <v>765</v>
      </c>
      <c r="F41" s="29" t="s">
        <v>765</v>
      </c>
      <c r="G41" s="30" t="s">
        <v>1069</v>
      </c>
      <c r="H41" s="30" t="s">
        <v>1070</v>
      </c>
      <c r="I41" s="29" t="s">
        <v>763</v>
      </c>
      <c r="J41" s="29" t="s">
        <v>763</v>
      </c>
      <c r="K41" s="30" t="s">
        <v>1071</v>
      </c>
      <c r="L41" s="30" t="s">
        <v>1072</v>
      </c>
      <c r="M41" s="29" t="s">
        <v>765</v>
      </c>
      <c r="N41" s="29" t="s">
        <v>773</v>
      </c>
      <c r="O41" s="30" t="s">
        <v>786</v>
      </c>
      <c r="P41" s="30" t="s">
        <v>792</v>
      </c>
      <c r="Q41" s="29" t="s">
        <v>1073</v>
      </c>
      <c r="R41" s="31"/>
    </row>
    <row r="42" spans="1:18" ht="15" customHeight="1">
      <c r="A42" s="28" t="s">
        <v>1074</v>
      </c>
      <c r="B42" s="28" t="s">
        <v>31</v>
      </c>
      <c r="C42" s="30" t="s">
        <v>815</v>
      </c>
      <c r="D42" s="30" t="s">
        <v>1075</v>
      </c>
      <c r="E42" s="29" t="s">
        <v>1076</v>
      </c>
      <c r="F42" s="29" t="s">
        <v>1077</v>
      </c>
      <c r="G42" s="30" t="s">
        <v>1078</v>
      </c>
      <c r="H42" s="30" t="s">
        <v>1079</v>
      </c>
      <c r="I42" s="29" t="s">
        <v>1080</v>
      </c>
      <c r="J42" s="29" t="s">
        <v>1081</v>
      </c>
      <c r="K42" s="30" t="s">
        <v>1082</v>
      </c>
      <c r="L42" s="30" t="s">
        <v>1083</v>
      </c>
      <c r="M42" s="29" t="s">
        <v>1084</v>
      </c>
      <c r="N42" s="29" t="s">
        <v>1085</v>
      </c>
      <c r="O42" s="30" t="s">
        <v>1086</v>
      </c>
      <c r="P42" s="30" t="s">
        <v>1087</v>
      </c>
      <c r="Q42" s="29" t="s">
        <v>1088</v>
      </c>
      <c r="R42" s="31"/>
    </row>
    <row r="43" spans="1:18" ht="15" customHeight="1">
      <c r="A43" s="28" t="s">
        <v>1089</v>
      </c>
      <c r="B43" s="28" t="s">
        <v>32</v>
      </c>
      <c r="C43" s="30" t="s">
        <v>748</v>
      </c>
      <c r="D43" s="30" t="s">
        <v>748</v>
      </c>
      <c r="E43" s="29" t="s">
        <v>765</v>
      </c>
      <c r="F43" s="29" t="s">
        <v>764</v>
      </c>
      <c r="G43" s="30" t="s">
        <v>879</v>
      </c>
      <c r="H43" s="30" t="s">
        <v>1090</v>
      </c>
      <c r="I43" s="29" t="s">
        <v>772</v>
      </c>
      <c r="J43" s="29" t="s">
        <v>797</v>
      </c>
      <c r="K43" s="30" t="s">
        <v>1091</v>
      </c>
      <c r="L43" s="30" t="s">
        <v>1092</v>
      </c>
      <c r="M43" s="29" t="s">
        <v>764</v>
      </c>
      <c r="N43" s="29" t="s">
        <v>779</v>
      </c>
      <c r="O43" s="30" t="s">
        <v>1093</v>
      </c>
      <c r="P43" s="30" t="s">
        <v>754</v>
      </c>
      <c r="Q43" s="29" t="s">
        <v>1094</v>
      </c>
      <c r="R43" s="31"/>
    </row>
    <row r="44" spans="1:18" ht="15" customHeight="1">
      <c r="A44" s="28" t="s">
        <v>1095</v>
      </c>
      <c r="B44" s="28" t="s">
        <v>33</v>
      </c>
      <c r="C44" s="30" t="s">
        <v>1096</v>
      </c>
      <c r="D44" s="30" t="s">
        <v>993</v>
      </c>
      <c r="E44" s="29" t="s">
        <v>1097</v>
      </c>
      <c r="F44" s="29" t="s">
        <v>1098</v>
      </c>
      <c r="G44" s="30" t="s">
        <v>1099</v>
      </c>
      <c r="H44" s="30" t="s">
        <v>1100</v>
      </c>
      <c r="I44" s="29" t="s">
        <v>1101</v>
      </c>
      <c r="J44" s="29" t="s">
        <v>1102</v>
      </c>
      <c r="K44" s="30" t="s">
        <v>1103</v>
      </c>
      <c r="L44" s="30" t="s">
        <v>1104</v>
      </c>
      <c r="M44" s="29" t="s">
        <v>1105</v>
      </c>
      <c r="N44" s="29" t="s">
        <v>1106</v>
      </c>
      <c r="O44" s="30" t="s">
        <v>1107</v>
      </c>
      <c r="P44" s="30" t="s">
        <v>1108</v>
      </c>
      <c r="Q44" s="29" t="s">
        <v>1109</v>
      </c>
      <c r="R44" s="31"/>
    </row>
    <row r="45" spans="1:18" ht="15" customHeight="1">
      <c r="A45" s="28" t="s">
        <v>1110</v>
      </c>
      <c r="B45" s="28" t="s">
        <v>34</v>
      </c>
      <c r="C45" s="30" t="s">
        <v>779</v>
      </c>
      <c r="D45" s="30" t="s">
        <v>772</v>
      </c>
      <c r="E45" s="29" t="s">
        <v>856</v>
      </c>
      <c r="F45" s="29" t="s">
        <v>1111</v>
      </c>
      <c r="G45" s="30" t="s">
        <v>1112</v>
      </c>
      <c r="H45" s="30" t="s">
        <v>1113</v>
      </c>
      <c r="I45" s="29" t="s">
        <v>1114</v>
      </c>
      <c r="J45" s="29" t="s">
        <v>1115</v>
      </c>
      <c r="K45" s="30" t="s">
        <v>1116</v>
      </c>
      <c r="L45" s="30" t="s">
        <v>1117</v>
      </c>
      <c r="M45" s="29" t="s">
        <v>1118</v>
      </c>
      <c r="N45" s="29" t="s">
        <v>1119</v>
      </c>
      <c r="O45" s="30" t="s">
        <v>1120</v>
      </c>
      <c r="P45" s="30" t="s">
        <v>1121</v>
      </c>
      <c r="Q45" s="29" t="s">
        <v>1122</v>
      </c>
      <c r="R45" s="31"/>
    </row>
    <row r="46" spans="1:18" ht="15" customHeight="1">
      <c r="A46" s="28" t="s">
        <v>1123</v>
      </c>
      <c r="B46" s="28" t="s">
        <v>35</v>
      </c>
      <c r="C46" s="30" t="s">
        <v>747</v>
      </c>
      <c r="D46" s="30" t="s">
        <v>792</v>
      </c>
      <c r="E46" s="29" t="s">
        <v>866</v>
      </c>
      <c r="F46" s="29" t="s">
        <v>1124</v>
      </c>
      <c r="G46" s="30" t="s">
        <v>1125</v>
      </c>
      <c r="H46" s="30" t="s">
        <v>1126</v>
      </c>
      <c r="I46" s="29" t="s">
        <v>1127</v>
      </c>
      <c r="J46" s="29" t="s">
        <v>807</v>
      </c>
      <c r="K46" s="30" t="s">
        <v>1128</v>
      </c>
      <c r="L46" s="30" t="s">
        <v>1129</v>
      </c>
      <c r="M46" s="29" t="s">
        <v>855</v>
      </c>
      <c r="N46" s="29" t="s">
        <v>1130</v>
      </c>
      <c r="O46" s="30" t="s">
        <v>1131</v>
      </c>
      <c r="P46" s="30" t="s">
        <v>1132</v>
      </c>
      <c r="Q46" s="29" t="s">
        <v>1133</v>
      </c>
      <c r="R46" s="31"/>
    </row>
    <row r="47" spans="1:18" ht="15" customHeight="1">
      <c r="A47" s="28" t="s">
        <v>1134</v>
      </c>
      <c r="B47" s="28" t="s">
        <v>36</v>
      </c>
      <c r="C47" s="30" t="s">
        <v>867</v>
      </c>
      <c r="D47" s="30" t="s">
        <v>1042</v>
      </c>
      <c r="E47" s="29" t="s">
        <v>1135</v>
      </c>
      <c r="F47" s="29" t="s">
        <v>1136</v>
      </c>
      <c r="G47" s="30" t="s">
        <v>1137</v>
      </c>
      <c r="H47" s="30" t="s">
        <v>1138</v>
      </c>
      <c r="I47" s="29" t="s">
        <v>1139</v>
      </c>
      <c r="J47" s="29" t="s">
        <v>1140</v>
      </c>
      <c r="K47" s="30" t="s">
        <v>1141</v>
      </c>
      <c r="L47" s="30" t="s">
        <v>1142</v>
      </c>
      <c r="M47" s="29" t="s">
        <v>1143</v>
      </c>
      <c r="N47" s="29" t="s">
        <v>1144</v>
      </c>
      <c r="O47" s="30" t="s">
        <v>1145</v>
      </c>
      <c r="P47" s="30" t="s">
        <v>1146</v>
      </c>
      <c r="Q47" s="29" t="s">
        <v>1147</v>
      </c>
      <c r="R47" s="31"/>
    </row>
    <row r="48" spans="1:18" ht="15" customHeight="1">
      <c r="A48" s="28" t="s">
        <v>1148</v>
      </c>
      <c r="B48" s="28" t="s">
        <v>37</v>
      </c>
      <c r="C48" s="30" t="s">
        <v>765</v>
      </c>
      <c r="D48" s="30" t="s">
        <v>765</v>
      </c>
      <c r="E48" s="29" t="s">
        <v>852</v>
      </c>
      <c r="F48" s="29" t="s">
        <v>749</v>
      </c>
      <c r="G48" s="30" t="s">
        <v>1149</v>
      </c>
      <c r="H48" s="30" t="s">
        <v>1150</v>
      </c>
      <c r="I48" s="29" t="s">
        <v>939</v>
      </c>
      <c r="J48" s="29" t="s">
        <v>973</v>
      </c>
      <c r="K48" s="30" t="s">
        <v>1151</v>
      </c>
      <c r="L48" s="30" t="s">
        <v>1152</v>
      </c>
      <c r="M48" s="29" t="s">
        <v>757</v>
      </c>
      <c r="N48" s="29" t="s">
        <v>942</v>
      </c>
      <c r="O48" s="30" t="s">
        <v>899</v>
      </c>
      <c r="P48" s="30" t="s">
        <v>1153</v>
      </c>
      <c r="Q48" s="29" t="s">
        <v>1154</v>
      </c>
      <c r="R48" s="31"/>
    </row>
    <row r="49" spans="1:18" ht="15" customHeight="1">
      <c r="A49" s="28" t="s">
        <v>1155</v>
      </c>
      <c r="B49" s="28" t="s">
        <v>38</v>
      </c>
      <c r="C49" s="30" t="s">
        <v>863</v>
      </c>
      <c r="D49" s="30" t="s">
        <v>750</v>
      </c>
      <c r="E49" s="29" t="s">
        <v>943</v>
      </c>
      <c r="F49" s="29" t="s">
        <v>1156</v>
      </c>
      <c r="G49" s="30" t="s">
        <v>1157</v>
      </c>
      <c r="H49" s="30" t="s">
        <v>1158</v>
      </c>
      <c r="I49" s="29" t="s">
        <v>1159</v>
      </c>
      <c r="J49" s="29" t="s">
        <v>1160</v>
      </c>
      <c r="K49" s="30" t="s">
        <v>1161</v>
      </c>
      <c r="L49" s="30" t="s">
        <v>1162</v>
      </c>
      <c r="M49" s="29" t="s">
        <v>1163</v>
      </c>
      <c r="N49" s="29" t="s">
        <v>1164</v>
      </c>
      <c r="O49" s="30" t="s">
        <v>1165</v>
      </c>
      <c r="P49" s="30" t="s">
        <v>1166</v>
      </c>
      <c r="Q49" s="29" t="s">
        <v>1167</v>
      </c>
      <c r="R49" s="31"/>
    </row>
    <row r="50" spans="1:18" ht="15" customHeight="1">
      <c r="A50" s="28" t="s">
        <v>1168</v>
      </c>
      <c r="B50" s="28" t="s">
        <v>39</v>
      </c>
      <c r="C50" s="30" t="s">
        <v>773</v>
      </c>
      <c r="D50" s="30" t="s">
        <v>748</v>
      </c>
      <c r="E50" s="29" t="s">
        <v>779</v>
      </c>
      <c r="F50" s="29" t="s">
        <v>792</v>
      </c>
      <c r="G50" s="30" t="s">
        <v>1169</v>
      </c>
      <c r="H50" s="30" t="s">
        <v>1170</v>
      </c>
      <c r="I50" s="29" t="s">
        <v>797</v>
      </c>
      <c r="J50" s="29" t="s">
        <v>757</v>
      </c>
      <c r="K50" s="30" t="s">
        <v>1171</v>
      </c>
      <c r="L50" s="30" t="s">
        <v>1172</v>
      </c>
      <c r="M50" s="29" t="s">
        <v>797</v>
      </c>
      <c r="N50" s="29" t="s">
        <v>863</v>
      </c>
      <c r="O50" s="30" t="s">
        <v>1173</v>
      </c>
      <c r="P50" s="30" t="s">
        <v>1174</v>
      </c>
      <c r="Q50" s="29" t="s">
        <v>1175</v>
      </c>
      <c r="R50" s="31"/>
    </row>
    <row r="51" spans="1:18" ht="15" customHeight="1">
      <c r="A51" s="28" t="s">
        <v>1176</v>
      </c>
      <c r="B51" s="28" t="s">
        <v>40</v>
      </c>
      <c r="C51" s="30" t="s">
        <v>773</v>
      </c>
      <c r="D51" s="30" t="s">
        <v>763</v>
      </c>
      <c r="E51" s="29" t="s">
        <v>942</v>
      </c>
      <c r="F51" s="29" t="s">
        <v>950</v>
      </c>
      <c r="G51" s="30" t="s">
        <v>1177</v>
      </c>
      <c r="H51" s="30" t="s">
        <v>1178</v>
      </c>
      <c r="I51" s="29" t="s">
        <v>758</v>
      </c>
      <c r="J51" s="29" t="s">
        <v>1179</v>
      </c>
      <c r="K51" s="30" t="s">
        <v>1180</v>
      </c>
      <c r="L51" s="30" t="s">
        <v>1181</v>
      </c>
      <c r="M51" s="29" t="s">
        <v>750</v>
      </c>
      <c r="N51" s="29" t="s">
        <v>824</v>
      </c>
      <c r="O51" s="30" t="s">
        <v>1182</v>
      </c>
      <c r="P51" s="30" t="s">
        <v>1183</v>
      </c>
      <c r="Q51" s="29" t="s">
        <v>1184</v>
      </c>
      <c r="R51" s="31"/>
    </row>
    <row r="52" spans="1:18" ht="15" customHeight="1">
      <c r="A52" s="28" t="s">
        <v>1185</v>
      </c>
      <c r="B52" s="28" t="s">
        <v>41</v>
      </c>
      <c r="C52" s="30" t="s">
        <v>773</v>
      </c>
      <c r="D52" s="30" t="s">
        <v>764</v>
      </c>
      <c r="E52" s="29" t="s">
        <v>863</v>
      </c>
      <c r="F52" s="29" t="s">
        <v>863</v>
      </c>
      <c r="G52" s="30" t="s">
        <v>863</v>
      </c>
      <c r="H52" s="30" t="s">
        <v>749</v>
      </c>
      <c r="I52" s="29" t="s">
        <v>824</v>
      </c>
      <c r="J52" s="29" t="s">
        <v>906</v>
      </c>
      <c r="K52" s="30" t="s">
        <v>1186</v>
      </c>
      <c r="L52" s="30" t="s">
        <v>1187</v>
      </c>
      <c r="M52" s="29" t="s">
        <v>786</v>
      </c>
      <c r="N52" s="29" t="s">
        <v>786</v>
      </c>
      <c r="O52" s="30" t="s">
        <v>1188</v>
      </c>
      <c r="P52" s="30" t="s">
        <v>1189</v>
      </c>
      <c r="Q52" s="29" t="s">
        <v>1190</v>
      </c>
      <c r="R52" s="31"/>
    </row>
    <row r="53" spans="1:18" ht="15" customHeight="1">
      <c r="A53" s="28" t="s">
        <v>1191</v>
      </c>
      <c r="B53" s="28" t="s">
        <v>42</v>
      </c>
      <c r="C53" s="30" t="s">
        <v>792</v>
      </c>
      <c r="D53" s="30" t="s">
        <v>765</v>
      </c>
      <c r="E53" s="29" t="s">
        <v>758</v>
      </c>
      <c r="F53" s="29" t="s">
        <v>1179</v>
      </c>
      <c r="G53" s="30" t="s">
        <v>866</v>
      </c>
      <c r="H53" s="30" t="s">
        <v>818</v>
      </c>
      <c r="I53" s="29" t="s">
        <v>814</v>
      </c>
      <c r="J53" s="29" t="s">
        <v>1130</v>
      </c>
      <c r="K53" s="30" t="s">
        <v>1192</v>
      </c>
      <c r="L53" s="30" t="s">
        <v>1193</v>
      </c>
      <c r="M53" s="29" t="s">
        <v>1179</v>
      </c>
      <c r="N53" s="29" t="s">
        <v>782</v>
      </c>
      <c r="O53" s="30" t="s">
        <v>1194</v>
      </c>
      <c r="P53" s="30" t="s">
        <v>1195</v>
      </c>
      <c r="Q53" s="29" t="s">
        <v>1196</v>
      </c>
      <c r="R53" s="31"/>
    </row>
    <row r="54" spans="1:18" ht="15" customHeight="1">
      <c r="A54" s="28" t="s">
        <v>1197</v>
      </c>
      <c r="B54" s="28" t="s">
        <v>43</v>
      </c>
      <c r="C54" s="30" t="s">
        <v>763</v>
      </c>
      <c r="D54" s="30" t="s">
        <v>779</v>
      </c>
      <c r="E54" s="29" t="s">
        <v>824</v>
      </c>
      <c r="F54" s="29" t="s">
        <v>873</v>
      </c>
      <c r="G54" s="30" t="s">
        <v>1198</v>
      </c>
      <c r="H54" s="30" t="s">
        <v>1199</v>
      </c>
      <c r="I54" s="29" t="s">
        <v>813</v>
      </c>
      <c r="J54" s="29" t="s">
        <v>799</v>
      </c>
      <c r="K54" s="30" t="s">
        <v>1200</v>
      </c>
      <c r="L54" s="30" t="s">
        <v>1201</v>
      </c>
      <c r="M54" s="29" t="s">
        <v>782</v>
      </c>
      <c r="N54" s="29" t="s">
        <v>866</v>
      </c>
      <c r="O54" s="30" t="s">
        <v>1202</v>
      </c>
      <c r="P54" s="30" t="s">
        <v>1203</v>
      </c>
      <c r="Q54" s="29" t="s">
        <v>1204</v>
      </c>
      <c r="R54" s="31"/>
    </row>
    <row r="55" spans="1:18" ht="15" customHeight="1">
      <c r="A55" s="28" t="s">
        <v>1205</v>
      </c>
      <c r="B55" s="28" t="s">
        <v>44</v>
      </c>
      <c r="C55" s="30" t="s">
        <v>1206</v>
      </c>
      <c r="D55" s="30" t="s">
        <v>1207</v>
      </c>
      <c r="E55" s="29" t="s">
        <v>1208</v>
      </c>
      <c r="F55" s="29" t="s">
        <v>1209</v>
      </c>
      <c r="G55" s="30" t="s">
        <v>1210</v>
      </c>
      <c r="H55" s="30" t="s">
        <v>1211</v>
      </c>
      <c r="I55" s="29" t="s">
        <v>1212</v>
      </c>
      <c r="J55" s="29" t="s">
        <v>1213</v>
      </c>
      <c r="K55" s="30" t="s">
        <v>1214</v>
      </c>
      <c r="L55" s="30" t="s">
        <v>1215</v>
      </c>
      <c r="M55" s="29" t="s">
        <v>1216</v>
      </c>
      <c r="N55" s="29" t="s">
        <v>1217</v>
      </c>
      <c r="O55" s="30" t="s">
        <v>1218</v>
      </c>
      <c r="P55" s="30" t="s">
        <v>1219</v>
      </c>
      <c r="Q55" s="29" t="s">
        <v>1220</v>
      </c>
      <c r="R55" s="31"/>
    </row>
    <row r="56" spans="1:18" ht="15" customHeight="1">
      <c r="A56" s="28" t="s">
        <v>1221</v>
      </c>
      <c r="B56" s="28" t="s">
        <v>45</v>
      </c>
      <c r="C56" s="30" t="s">
        <v>765</v>
      </c>
      <c r="D56" s="30" t="s">
        <v>765</v>
      </c>
      <c r="E56" s="29" t="s">
        <v>863</v>
      </c>
      <c r="F56" s="29" t="s">
        <v>750</v>
      </c>
      <c r="G56" s="30" t="s">
        <v>1222</v>
      </c>
      <c r="H56" s="30" t="s">
        <v>1223</v>
      </c>
      <c r="I56" s="29" t="s">
        <v>757</v>
      </c>
      <c r="J56" s="29" t="s">
        <v>906</v>
      </c>
      <c r="K56" s="30" t="s">
        <v>1224</v>
      </c>
      <c r="L56" s="30" t="s">
        <v>1225</v>
      </c>
      <c r="M56" s="29" t="s">
        <v>779</v>
      </c>
      <c r="N56" s="29" t="s">
        <v>792</v>
      </c>
      <c r="O56" s="30" t="s">
        <v>1226</v>
      </c>
      <c r="P56" s="30" t="s">
        <v>1227</v>
      </c>
      <c r="Q56" s="29" t="s">
        <v>1228</v>
      </c>
      <c r="R56" s="31"/>
    </row>
    <row r="57" spans="1:18" ht="15" customHeight="1">
      <c r="A57" s="28" t="s">
        <v>1229</v>
      </c>
      <c r="B57" s="28" t="s">
        <v>46</v>
      </c>
      <c r="C57" s="30" t="s">
        <v>748</v>
      </c>
      <c r="D57" s="30" t="s">
        <v>763</v>
      </c>
      <c r="E57" s="29" t="s">
        <v>786</v>
      </c>
      <c r="F57" s="29" t="s">
        <v>823</v>
      </c>
      <c r="G57" s="30" t="s">
        <v>1230</v>
      </c>
      <c r="H57" s="30" t="s">
        <v>1231</v>
      </c>
      <c r="I57" s="29" t="s">
        <v>906</v>
      </c>
      <c r="J57" s="29" t="s">
        <v>775</v>
      </c>
      <c r="K57" s="30" t="s">
        <v>1232</v>
      </c>
      <c r="L57" s="30" t="s">
        <v>1233</v>
      </c>
      <c r="M57" s="29" t="s">
        <v>792</v>
      </c>
      <c r="N57" s="29" t="s">
        <v>797</v>
      </c>
      <c r="O57" s="30" t="s">
        <v>1029</v>
      </c>
      <c r="P57" s="30" t="s">
        <v>1130</v>
      </c>
      <c r="Q57" s="29" t="s">
        <v>1234</v>
      </c>
      <c r="R57" s="31"/>
    </row>
    <row r="58" spans="1:18" ht="15" customHeight="1">
      <c r="A58" s="28" t="s">
        <v>1235</v>
      </c>
      <c r="B58" s="28" t="s">
        <v>47</v>
      </c>
      <c r="C58" s="30" t="s">
        <v>779</v>
      </c>
      <c r="D58" s="30" t="s">
        <v>757</v>
      </c>
      <c r="E58" s="29" t="s">
        <v>1236</v>
      </c>
      <c r="F58" s="29" t="s">
        <v>911</v>
      </c>
      <c r="G58" s="30" t="s">
        <v>1237</v>
      </c>
      <c r="H58" s="30" t="s">
        <v>1238</v>
      </c>
      <c r="I58" s="29" t="s">
        <v>1239</v>
      </c>
      <c r="J58" s="29" t="s">
        <v>1240</v>
      </c>
      <c r="K58" s="30" t="s">
        <v>1241</v>
      </c>
      <c r="L58" s="30" t="s">
        <v>1242</v>
      </c>
      <c r="M58" s="29" t="s">
        <v>1174</v>
      </c>
      <c r="N58" s="29" t="s">
        <v>1243</v>
      </c>
      <c r="O58" s="30" t="s">
        <v>1244</v>
      </c>
      <c r="P58" s="30" t="s">
        <v>1245</v>
      </c>
      <c r="Q58" s="29" t="s">
        <v>1246</v>
      </c>
      <c r="R58" s="31"/>
    </row>
    <row r="59" spans="1:18" ht="15" customHeight="1">
      <c r="A59" s="28" t="s">
        <v>1247</v>
      </c>
      <c r="B59" s="28" t="s">
        <v>48</v>
      </c>
      <c r="C59" s="30" t="s">
        <v>873</v>
      </c>
      <c r="D59" s="30" t="s">
        <v>1179</v>
      </c>
      <c r="E59" s="29" t="s">
        <v>807</v>
      </c>
      <c r="F59" s="29" t="s">
        <v>1248</v>
      </c>
      <c r="G59" s="30" t="s">
        <v>1249</v>
      </c>
      <c r="H59" s="30" t="s">
        <v>1250</v>
      </c>
      <c r="I59" s="29" t="s">
        <v>1251</v>
      </c>
      <c r="J59" s="29" t="s">
        <v>1252</v>
      </c>
      <c r="K59" s="30" t="s">
        <v>1253</v>
      </c>
      <c r="L59" s="30" t="s">
        <v>1254</v>
      </c>
      <c r="M59" s="29" t="s">
        <v>1255</v>
      </c>
      <c r="N59" s="29" t="s">
        <v>1256</v>
      </c>
      <c r="O59" s="30" t="s">
        <v>941</v>
      </c>
      <c r="P59" s="30" t="s">
        <v>755</v>
      </c>
      <c r="Q59" s="29" t="s">
        <v>1257</v>
      </c>
      <c r="R59" s="31"/>
    </row>
    <row r="60" spans="1:18" ht="15" customHeight="1">
      <c r="A60" s="28" t="s">
        <v>1258</v>
      </c>
      <c r="B60" s="28" t="s">
        <v>49</v>
      </c>
      <c r="C60" s="30" t="s">
        <v>748</v>
      </c>
      <c r="D60" s="30" t="s">
        <v>763</v>
      </c>
      <c r="E60" s="29" t="s">
        <v>772</v>
      </c>
      <c r="F60" s="29" t="s">
        <v>772</v>
      </c>
      <c r="G60" s="30" t="s">
        <v>1259</v>
      </c>
      <c r="H60" s="30" t="s">
        <v>1260</v>
      </c>
      <c r="I60" s="29" t="s">
        <v>792</v>
      </c>
      <c r="J60" s="29" t="s">
        <v>792</v>
      </c>
      <c r="K60" s="30" t="s">
        <v>1261</v>
      </c>
      <c r="L60" s="30" t="s">
        <v>1262</v>
      </c>
      <c r="M60" s="29" t="s">
        <v>765</v>
      </c>
      <c r="N60" s="29" t="s">
        <v>778</v>
      </c>
      <c r="O60" s="30" t="s">
        <v>1042</v>
      </c>
      <c r="P60" s="30" t="s">
        <v>1263</v>
      </c>
      <c r="Q60" s="29" t="s">
        <v>1264</v>
      </c>
      <c r="R60" s="31"/>
    </row>
    <row r="61" spans="1:18" ht="15" customHeight="1">
      <c r="A61" s="28" t="s">
        <v>1265</v>
      </c>
      <c r="B61" s="28" t="s">
        <v>50</v>
      </c>
      <c r="C61" s="30" t="s">
        <v>773</v>
      </c>
      <c r="D61" s="30" t="s">
        <v>763</v>
      </c>
      <c r="E61" s="29" t="s">
        <v>763</v>
      </c>
      <c r="F61" s="29" t="s">
        <v>765</v>
      </c>
      <c r="G61" s="30" t="s">
        <v>1179</v>
      </c>
      <c r="H61" s="30" t="s">
        <v>1266</v>
      </c>
      <c r="I61" s="29" t="s">
        <v>1124</v>
      </c>
      <c r="J61" s="29" t="s">
        <v>867</v>
      </c>
      <c r="K61" s="30" t="s">
        <v>1267</v>
      </c>
      <c r="L61" s="30" t="s">
        <v>1268</v>
      </c>
      <c r="M61" s="29" t="s">
        <v>747</v>
      </c>
      <c r="N61" s="29" t="s">
        <v>779</v>
      </c>
      <c r="O61" s="30" t="s">
        <v>1269</v>
      </c>
      <c r="P61" s="30" t="s">
        <v>866</v>
      </c>
      <c r="Q61" s="29" t="s">
        <v>1270</v>
      </c>
      <c r="R61" s="31"/>
    </row>
    <row r="62" spans="1:18" ht="15" customHeight="1">
      <c r="A62" s="28" t="s">
        <v>1271</v>
      </c>
      <c r="B62" s="28" t="s">
        <v>51</v>
      </c>
      <c r="C62" s="30" t="s">
        <v>824</v>
      </c>
      <c r="D62" s="30" t="s">
        <v>823</v>
      </c>
      <c r="E62" s="29" t="s">
        <v>1269</v>
      </c>
      <c r="F62" s="29" t="s">
        <v>803</v>
      </c>
      <c r="G62" s="30" t="s">
        <v>1272</v>
      </c>
      <c r="H62" s="30" t="s">
        <v>1273</v>
      </c>
      <c r="I62" s="29" t="s">
        <v>1173</v>
      </c>
      <c r="J62" s="29" t="s">
        <v>1274</v>
      </c>
      <c r="K62" s="30" t="s">
        <v>1275</v>
      </c>
      <c r="L62" s="30" t="s">
        <v>1276</v>
      </c>
      <c r="M62" s="29" t="s">
        <v>867</v>
      </c>
      <c r="N62" s="29" t="s">
        <v>1277</v>
      </c>
      <c r="O62" s="30" t="s">
        <v>1278</v>
      </c>
      <c r="P62" s="30" t="s">
        <v>1279</v>
      </c>
      <c r="Q62" s="29" t="s">
        <v>1280</v>
      </c>
      <c r="R62" s="31"/>
    </row>
    <row r="63" spans="1:18" ht="15" customHeight="1">
      <c r="A63" s="28" t="s">
        <v>1281</v>
      </c>
      <c r="B63" s="28" t="s">
        <v>52</v>
      </c>
      <c r="C63" s="30" t="s">
        <v>748</v>
      </c>
      <c r="D63" s="30" t="s">
        <v>764</v>
      </c>
      <c r="E63" s="29" t="s">
        <v>824</v>
      </c>
      <c r="F63" s="29" t="s">
        <v>757</v>
      </c>
      <c r="G63" s="30" t="s">
        <v>1282</v>
      </c>
      <c r="H63" s="30" t="s">
        <v>1283</v>
      </c>
      <c r="I63" s="29" t="s">
        <v>1118</v>
      </c>
      <c r="J63" s="29" t="s">
        <v>1284</v>
      </c>
      <c r="K63" s="30" t="s">
        <v>1285</v>
      </c>
      <c r="L63" s="30" t="s">
        <v>1286</v>
      </c>
      <c r="M63" s="29" t="s">
        <v>824</v>
      </c>
      <c r="N63" s="29" t="s">
        <v>824</v>
      </c>
      <c r="O63" s="30" t="s">
        <v>1287</v>
      </c>
      <c r="P63" s="30" t="s">
        <v>1288</v>
      </c>
      <c r="Q63" s="29" t="s">
        <v>1289</v>
      </c>
      <c r="R63" s="31"/>
    </row>
    <row r="64" spans="1:18" ht="15" customHeight="1">
      <c r="A64" s="28" t="s">
        <v>1290</v>
      </c>
      <c r="B64" s="28" t="s">
        <v>53</v>
      </c>
      <c r="C64" s="30" t="s">
        <v>773</v>
      </c>
      <c r="D64" s="30" t="s">
        <v>764</v>
      </c>
      <c r="E64" s="29" t="s">
        <v>824</v>
      </c>
      <c r="F64" s="29" t="s">
        <v>863</v>
      </c>
      <c r="G64" s="30" t="s">
        <v>1291</v>
      </c>
      <c r="H64" s="30" t="s">
        <v>1292</v>
      </c>
      <c r="I64" s="29" t="s">
        <v>783</v>
      </c>
      <c r="J64" s="29" t="s">
        <v>1293</v>
      </c>
      <c r="K64" s="30" t="s">
        <v>1294</v>
      </c>
      <c r="L64" s="30" t="s">
        <v>1295</v>
      </c>
      <c r="M64" s="29" t="s">
        <v>786</v>
      </c>
      <c r="N64" s="29" t="s">
        <v>863</v>
      </c>
      <c r="O64" s="30" t="s">
        <v>1296</v>
      </c>
      <c r="P64" s="30" t="s">
        <v>1297</v>
      </c>
      <c r="Q64" s="29" t="s">
        <v>1298</v>
      </c>
      <c r="R64" s="31"/>
    </row>
    <row r="65" spans="1:18" ht="15" customHeight="1">
      <c r="A65" s="28" t="s">
        <v>1299</v>
      </c>
      <c r="B65" s="28" t="s">
        <v>54</v>
      </c>
      <c r="C65" s="30" t="s">
        <v>765</v>
      </c>
      <c r="D65" s="30" t="s">
        <v>773</v>
      </c>
      <c r="E65" s="29" t="s">
        <v>823</v>
      </c>
      <c r="F65" s="29" t="s">
        <v>823</v>
      </c>
      <c r="G65" s="30" t="s">
        <v>1300</v>
      </c>
      <c r="H65" s="30" t="s">
        <v>1301</v>
      </c>
      <c r="I65" s="29" t="s">
        <v>810</v>
      </c>
      <c r="J65" s="29" t="s">
        <v>1124</v>
      </c>
      <c r="K65" s="30" t="s">
        <v>1302</v>
      </c>
      <c r="L65" s="30" t="s">
        <v>1303</v>
      </c>
      <c r="M65" s="29" t="s">
        <v>778</v>
      </c>
      <c r="N65" s="29" t="s">
        <v>823</v>
      </c>
      <c r="O65" s="30" t="s">
        <v>1304</v>
      </c>
      <c r="P65" s="30" t="s">
        <v>995</v>
      </c>
      <c r="Q65" s="29" t="s">
        <v>1305</v>
      </c>
      <c r="R65" s="31"/>
    </row>
    <row r="66" spans="1:18" ht="15" customHeight="1">
      <c r="A66" s="28" t="s">
        <v>1306</v>
      </c>
      <c r="B66" s="28" t="s">
        <v>55</v>
      </c>
      <c r="C66" s="30" t="s">
        <v>792</v>
      </c>
      <c r="D66" s="30" t="s">
        <v>778</v>
      </c>
      <c r="E66" s="29" t="s">
        <v>778</v>
      </c>
      <c r="F66" s="29" t="s">
        <v>906</v>
      </c>
      <c r="G66" s="30" t="s">
        <v>823</v>
      </c>
      <c r="H66" s="30" t="s">
        <v>750</v>
      </c>
      <c r="I66" s="29" t="s">
        <v>950</v>
      </c>
      <c r="J66" s="29" t="s">
        <v>1119</v>
      </c>
      <c r="K66" s="30" t="s">
        <v>1307</v>
      </c>
      <c r="L66" s="30" t="s">
        <v>1308</v>
      </c>
      <c r="M66" s="29" t="s">
        <v>839</v>
      </c>
      <c r="N66" s="29" t="s">
        <v>749</v>
      </c>
      <c r="O66" s="30" t="s">
        <v>1309</v>
      </c>
      <c r="P66" s="30" t="s">
        <v>1310</v>
      </c>
      <c r="Q66" s="29" t="s">
        <v>1311</v>
      </c>
      <c r="R66" s="31"/>
    </row>
    <row r="67" spans="1:18" ht="15" customHeight="1">
      <c r="A67" s="28" t="s">
        <v>1312</v>
      </c>
      <c r="B67" s="28" t="s">
        <v>56</v>
      </c>
      <c r="C67" s="30" t="s">
        <v>818</v>
      </c>
      <c r="D67" s="30" t="s">
        <v>783</v>
      </c>
      <c r="E67" s="29" t="s">
        <v>1313</v>
      </c>
      <c r="F67" s="29" t="s">
        <v>1314</v>
      </c>
      <c r="G67" s="30" t="s">
        <v>1315</v>
      </c>
      <c r="H67" s="30" t="s">
        <v>1316</v>
      </c>
      <c r="I67" s="29" t="s">
        <v>1317</v>
      </c>
      <c r="J67" s="29" t="s">
        <v>1318</v>
      </c>
      <c r="K67" s="30" t="s">
        <v>1319</v>
      </c>
      <c r="L67" s="30" t="s">
        <v>1320</v>
      </c>
      <c r="M67" s="29" t="s">
        <v>1321</v>
      </c>
      <c r="N67" s="29" t="s">
        <v>1322</v>
      </c>
      <c r="O67" s="30" t="s">
        <v>1323</v>
      </c>
      <c r="P67" s="30" t="s">
        <v>1324</v>
      </c>
      <c r="Q67" s="29" t="s">
        <v>1325</v>
      </c>
      <c r="R67" s="31"/>
    </row>
    <row r="68" spans="1:18" ht="15" customHeight="1">
      <c r="A68" s="28" t="s">
        <v>1326</v>
      </c>
      <c r="B68" s="28" t="s">
        <v>57</v>
      </c>
      <c r="C68" s="30" t="s">
        <v>852</v>
      </c>
      <c r="D68" s="30" t="s">
        <v>786</v>
      </c>
      <c r="E68" s="29" t="s">
        <v>1173</v>
      </c>
      <c r="F68" s="29" t="s">
        <v>1327</v>
      </c>
      <c r="G68" s="30" t="s">
        <v>1328</v>
      </c>
      <c r="H68" s="30" t="s">
        <v>1329</v>
      </c>
      <c r="I68" s="29" t="s">
        <v>1131</v>
      </c>
      <c r="J68" s="29" t="s">
        <v>1194</v>
      </c>
      <c r="K68" s="30" t="s">
        <v>1330</v>
      </c>
      <c r="L68" s="30" t="s">
        <v>1331</v>
      </c>
      <c r="M68" s="29" t="s">
        <v>1332</v>
      </c>
      <c r="N68" s="29" t="s">
        <v>931</v>
      </c>
      <c r="O68" s="30" t="s">
        <v>1333</v>
      </c>
      <c r="P68" s="30" t="s">
        <v>1334</v>
      </c>
      <c r="Q68" s="29" t="s">
        <v>1335</v>
      </c>
      <c r="R68" s="31"/>
    </row>
    <row r="69" spans="1:18" ht="15" customHeight="1">
      <c r="A69" s="28" t="s">
        <v>1336</v>
      </c>
      <c r="B69" s="28" t="s">
        <v>58</v>
      </c>
      <c r="C69" s="30" t="s">
        <v>1075</v>
      </c>
      <c r="D69" s="30" t="s">
        <v>1332</v>
      </c>
      <c r="E69" s="29" t="s">
        <v>1337</v>
      </c>
      <c r="F69" s="29" t="s">
        <v>1338</v>
      </c>
      <c r="G69" s="30" t="s">
        <v>1339</v>
      </c>
      <c r="H69" s="30" t="s">
        <v>1340</v>
      </c>
      <c r="I69" s="29" t="s">
        <v>1341</v>
      </c>
      <c r="J69" s="29" t="s">
        <v>1342</v>
      </c>
      <c r="K69" s="30" t="s">
        <v>1343</v>
      </c>
      <c r="L69" s="30" t="s">
        <v>1344</v>
      </c>
      <c r="M69" s="29" t="s">
        <v>1345</v>
      </c>
      <c r="N69" s="29" t="s">
        <v>1346</v>
      </c>
      <c r="O69" s="30" t="s">
        <v>1347</v>
      </c>
      <c r="P69" s="30" t="s">
        <v>1348</v>
      </c>
      <c r="Q69" s="29" t="s">
        <v>1349</v>
      </c>
      <c r="R69" s="31"/>
    </row>
    <row r="70" spans="1:18" ht="15" customHeight="1">
      <c r="A70" s="28" t="s">
        <v>1350</v>
      </c>
      <c r="B70" s="28" t="s">
        <v>59</v>
      </c>
      <c r="C70" s="30" t="s">
        <v>773</v>
      </c>
      <c r="D70" s="30" t="s">
        <v>763</v>
      </c>
      <c r="E70" s="29" t="s">
        <v>782</v>
      </c>
      <c r="F70" s="29" t="s">
        <v>782</v>
      </c>
      <c r="G70" s="30" t="s">
        <v>1351</v>
      </c>
      <c r="H70" s="30" t="s">
        <v>983</v>
      </c>
      <c r="I70" s="29" t="s">
        <v>950</v>
      </c>
      <c r="J70" s="29" t="s">
        <v>1284</v>
      </c>
      <c r="K70" s="30" t="s">
        <v>1352</v>
      </c>
      <c r="L70" s="30" t="s">
        <v>1353</v>
      </c>
      <c r="M70" s="29" t="s">
        <v>792</v>
      </c>
      <c r="N70" s="29" t="s">
        <v>818</v>
      </c>
      <c r="O70" s="30" t="s">
        <v>1354</v>
      </c>
      <c r="P70" s="30" t="s">
        <v>1207</v>
      </c>
      <c r="Q70" s="29" t="s">
        <v>1355</v>
      </c>
      <c r="R70" s="31"/>
    </row>
    <row r="71" spans="1:18" ht="15" customHeight="1">
      <c r="A71" s="28" t="s">
        <v>1356</v>
      </c>
      <c r="B71" s="28" t="s">
        <v>60</v>
      </c>
      <c r="C71" s="30" t="s">
        <v>1357</v>
      </c>
      <c r="D71" s="30" t="s">
        <v>1358</v>
      </c>
      <c r="E71" s="29" t="s">
        <v>1359</v>
      </c>
      <c r="F71" s="29" t="s">
        <v>1360</v>
      </c>
      <c r="G71" s="30" t="s">
        <v>1361</v>
      </c>
      <c r="H71" s="30" t="s">
        <v>1362</v>
      </c>
      <c r="I71" s="29" t="s">
        <v>1363</v>
      </c>
      <c r="J71" s="29" t="s">
        <v>1364</v>
      </c>
      <c r="K71" s="30" t="s">
        <v>1365</v>
      </c>
      <c r="L71" s="30" t="s">
        <v>1366</v>
      </c>
      <c r="M71" s="29" t="s">
        <v>1367</v>
      </c>
      <c r="N71" s="29" t="s">
        <v>1368</v>
      </c>
      <c r="O71" s="30" t="s">
        <v>1369</v>
      </c>
      <c r="P71" s="30" t="s">
        <v>1370</v>
      </c>
      <c r="Q71" s="29" t="s">
        <v>1371</v>
      </c>
      <c r="R71" s="31"/>
    </row>
    <row r="72" spans="1:18" ht="15" customHeight="1">
      <c r="A72" s="28" t="s">
        <v>1372</v>
      </c>
      <c r="B72" s="28" t="s">
        <v>61</v>
      </c>
      <c r="C72" s="30" t="s">
        <v>764</v>
      </c>
      <c r="D72" s="30" t="s">
        <v>772</v>
      </c>
      <c r="E72" s="29" t="s">
        <v>852</v>
      </c>
      <c r="F72" s="29" t="s">
        <v>758</v>
      </c>
      <c r="G72" s="30" t="s">
        <v>782</v>
      </c>
      <c r="H72" s="30" t="s">
        <v>749</v>
      </c>
      <c r="I72" s="29" t="s">
        <v>1373</v>
      </c>
      <c r="J72" s="29" t="s">
        <v>1374</v>
      </c>
      <c r="K72" s="30" t="s">
        <v>1138</v>
      </c>
      <c r="L72" s="30" t="s">
        <v>1375</v>
      </c>
      <c r="M72" s="29" t="s">
        <v>1293</v>
      </c>
      <c r="N72" s="29" t="s">
        <v>839</v>
      </c>
      <c r="O72" s="30" t="s">
        <v>1376</v>
      </c>
      <c r="P72" s="30" t="s">
        <v>1377</v>
      </c>
      <c r="Q72" s="29" t="s">
        <v>1378</v>
      </c>
      <c r="R72" s="31"/>
    </row>
    <row r="73" spans="1:18" ht="15" customHeight="1">
      <c r="A73" s="28" t="s">
        <v>1379</v>
      </c>
      <c r="B73" s="28" t="s">
        <v>62</v>
      </c>
      <c r="C73" s="30" t="s">
        <v>763</v>
      </c>
      <c r="D73" s="30" t="s">
        <v>748</v>
      </c>
      <c r="E73" s="29" t="s">
        <v>748</v>
      </c>
      <c r="F73" s="29" t="s">
        <v>748</v>
      </c>
      <c r="G73" s="30" t="s">
        <v>802</v>
      </c>
      <c r="H73" s="30" t="s">
        <v>1380</v>
      </c>
      <c r="I73" s="29" t="s">
        <v>765</v>
      </c>
      <c r="J73" s="29" t="s">
        <v>748</v>
      </c>
      <c r="K73" s="30" t="s">
        <v>1050</v>
      </c>
      <c r="L73" s="30" t="s">
        <v>1381</v>
      </c>
      <c r="M73" s="29" t="s">
        <v>748</v>
      </c>
      <c r="N73" s="29" t="s">
        <v>748</v>
      </c>
      <c r="O73" s="30" t="s">
        <v>783</v>
      </c>
      <c r="P73" s="30" t="s">
        <v>906</v>
      </c>
      <c r="Q73" s="29" t="s">
        <v>1382</v>
      </c>
      <c r="R73" s="31"/>
    </row>
    <row r="74" spans="1:18" ht="15" customHeight="1">
      <c r="A74" s="28" t="s">
        <v>1383</v>
      </c>
      <c r="B74" s="28" t="s">
        <v>63</v>
      </c>
      <c r="C74" s="30" t="s">
        <v>786</v>
      </c>
      <c r="D74" s="30" t="s">
        <v>823</v>
      </c>
      <c r="E74" s="29" t="s">
        <v>979</v>
      </c>
      <c r="F74" s="29" t="s">
        <v>1121</v>
      </c>
      <c r="G74" s="30" t="s">
        <v>1384</v>
      </c>
      <c r="H74" s="30" t="s">
        <v>1385</v>
      </c>
      <c r="I74" s="29" t="s">
        <v>1127</v>
      </c>
      <c r="J74" s="29" t="s">
        <v>1386</v>
      </c>
      <c r="K74" s="30" t="s">
        <v>1387</v>
      </c>
      <c r="L74" s="30" t="s">
        <v>1388</v>
      </c>
      <c r="M74" s="29" t="s">
        <v>932</v>
      </c>
      <c r="N74" s="29" t="s">
        <v>1297</v>
      </c>
      <c r="O74" s="30" t="s">
        <v>1389</v>
      </c>
      <c r="P74" s="30" t="s">
        <v>1390</v>
      </c>
      <c r="Q74" s="29" t="s">
        <v>1391</v>
      </c>
      <c r="R74" s="31"/>
    </row>
    <row r="75" spans="1:18" ht="15" customHeight="1">
      <c r="A75" s="28" t="s">
        <v>1392</v>
      </c>
      <c r="B75" s="28" t="s">
        <v>64</v>
      </c>
      <c r="C75" s="30" t="s">
        <v>792</v>
      </c>
      <c r="D75" s="30" t="s">
        <v>779</v>
      </c>
      <c r="E75" s="29" t="s">
        <v>768</v>
      </c>
      <c r="F75" s="29" t="s">
        <v>1393</v>
      </c>
      <c r="G75" s="30" t="s">
        <v>1394</v>
      </c>
      <c r="H75" s="30" t="s">
        <v>1395</v>
      </c>
      <c r="I75" s="29" t="s">
        <v>1396</v>
      </c>
      <c r="J75" s="29" t="s">
        <v>1397</v>
      </c>
      <c r="K75" s="30" t="s">
        <v>1398</v>
      </c>
      <c r="L75" s="30" t="s">
        <v>1399</v>
      </c>
      <c r="M75" s="29" t="s">
        <v>815</v>
      </c>
      <c r="N75" s="29" t="s">
        <v>1124</v>
      </c>
      <c r="O75" s="30" t="s">
        <v>1400</v>
      </c>
      <c r="P75" s="30" t="s">
        <v>879</v>
      </c>
      <c r="Q75" s="29" t="s">
        <v>1401</v>
      </c>
      <c r="R75" s="31"/>
    </row>
    <row r="76" spans="1:18" ht="15" customHeight="1">
      <c r="A76" s="28" t="s">
        <v>1402</v>
      </c>
      <c r="B76" s="28" t="s">
        <v>65</v>
      </c>
      <c r="C76" s="30" t="s">
        <v>772</v>
      </c>
      <c r="D76" s="30" t="s">
        <v>764</v>
      </c>
      <c r="E76" s="29" t="s">
        <v>852</v>
      </c>
      <c r="F76" s="29" t="s">
        <v>757</v>
      </c>
      <c r="G76" s="30" t="s">
        <v>902</v>
      </c>
      <c r="H76" s="30" t="s">
        <v>1403</v>
      </c>
      <c r="I76" s="29" t="s">
        <v>754</v>
      </c>
      <c r="J76" s="29" t="s">
        <v>754</v>
      </c>
      <c r="K76" s="30" t="s">
        <v>1404</v>
      </c>
      <c r="L76" s="30" t="s">
        <v>1405</v>
      </c>
      <c r="M76" s="29" t="s">
        <v>939</v>
      </c>
      <c r="N76" s="29" t="s">
        <v>1284</v>
      </c>
      <c r="O76" s="30" t="s">
        <v>1406</v>
      </c>
      <c r="P76" s="30" t="s">
        <v>1407</v>
      </c>
      <c r="Q76" s="29" t="s">
        <v>1408</v>
      </c>
      <c r="R76" s="31"/>
    </row>
    <row r="77" spans="1:18" ht="15" customHeight="1">
      <c r="A77" s="28" t="s">
        <v>1409</v>
      </c>
      <c r="B77" s="28" t="s">
        <v>66</v>
      </c>
      <c r="C77" s="30" t="s">
        <v>763</v>
      </c>
      <c r="D77" s="30" t="s">
        <v>763</v>
      </c>
      <c r="E77" s="29" t="s">
        <v>906</v>
      </c>
      <c r="F77" s="29" t="s">
        <v>939</v>
      </c>
      <c r="G77" s="30" t="s">
        <v>1410</v>
      </c>
      <c r="H77" s="30" t="s">
        <v>1411</v>
      </c>
      <c r="I77" s="29" t="s">
        <v>856</v>
      </c>
      <c r="J77" s="29" t="s">
        <v>1412</v>
      </c>
      <c r="K77" s="30" t="s">
        <v>1413</v>
      </c>
      <c r="L77" s="30" t="s">
        <v>1414</v>
      </c>
      <c r="M77" s="29" t="s">
        <v>852</v>
      </c>
      <c r="N77" s="29" t="s">
        <v>757</v>
      </c>
      <c r="O77" s="30" t="s">
        <v>1415</v>
      </c>
      <c r="P77" s="30" t="s">
        <v>1416</v>
      </c>
      <c r="Q77" s="29" t="s">
        <v>1417</v>
      </c>
      <c r="R77" s="31"/>
    </row>
    <row r="78" spans="1:18" ht="15" customHeight="1">
      <c r="A78" s="28" t="s">
        <v>1418</v>
      </c>
      <c r="B78" s="28" t="s">
        <v>67</v>
      </c>
      <c r="C78" s="30" t="s">
        <v>1419</v>
      </c>
      <c r="D78" s="30" t="s">
        <v>790</v>
      </c>
      <c r="E78" s="29" t="s">
        <v>1420</v>
      </c>
      <c r="F78" s="29" t="s">
        <v>1421</v>
      </c>
      <c r="G78" s="30" t="s">
        <v>1422</v>
      </c>
      <c r="H78" s="30" t="s">
        <v>1423</v>
      </c>
      <c r="I78" s="29" t="s">
        <v>1424</v>
      </c>
      <c r="J78" s="29" t="s">
        <v>1425</v>
      </c>
      <c r="K78" s="30" t="s">
        <v>1426</v>
      </c>
      <c r="L78" s="30" t="s">
        <v>1427</v>
      </c>
      <c r="M78" s="29" t="s">
        <v>1428</v>
      </c>
      <c r="N78" s="29" t="s">
        <v>1429</v>
      </c>
      <c r="O78" s="30" t="s">
        <v>1430</v>
      </c>
      <c r="P78" s="30" t="s">
        <v>1431</v>
      </c>
      <c r="Q78" s="29" t="s">
        <v>1432</v>
      </c>
      <c r="R78" s="31"/>
    </row>
    <row r="79" spans="1:18" ht="15" customHeight="1">
      <c r="A79" s="28" t="s">
        <v>1433</v>
      </c>
      <c r="B79" s="28" t="s">
        <v>68</v>
      </c>
      <c r="C79" s="30" t="s">
        <v>773</v>
      </c>
      <c r="D79" s="30" t="s">
        <v>747</v>
      </c>
      <c r="E79" s="29" t="s">
        <v>1434</v>
      </c>
      <c r="F79" s="29" t="s">
        <v>1435</v>
      </c>
      <c r="G79" s="30" t="s">
        <v>898</v>
      </c>
      <c r="H79" s="30" t="s">
        <v>1357</v>
      </c>
      <c r="I79" s="29" t="s">
        <v>1436</v>
      </c>
      <c r="J79" s="29" t="s">
        <v>1354</v>
      </c>
      <c r="K79" s="30" t="s">
        <v>1437</v>
      </c>
      <c r="L79" s="30" t="s">
        <v>1438</v>
      </c>
      <c r="M79" s="29" t="s">
        <v>1263</v>
      </c>
      <c r="N79" s="29" t="s">
        <v>1284</v>
      </c>
      <c r="O79" s="30" t="s">
        <v>1439</v>
      </c>
      <c r="P79" s="30" t="s">
        <v>1440</v>
      </c>
      <c r="Q79" s="29" t="s">
        <v>1441</v>
      </c>
      <c r="R79" s="31"/>
    </row>
    <row r="80" spans="1:18" ht="15" customHeight="1">
      <c r="A80" s="28" t="s">
        <v>1442</v>
      </c>
      <c r="B80" s="28" t="s">
        <v>69</v>
      </c>
      <c r="C80" s="30" t="s">
        <v>1028</v>
      </c>
      <c r="D80" s="30" t="s">
        <v>1284</v>
      </c>
      <c r="E80" s="29" t="s">
        <v>1443</v>
      </c>
      <c r="F80" s="29" t="s">
        <v>1444</v>
      </c>
      <c r="G80" s="30" t="s">
        <v>1445</v>
      </c>
      <c r="H80" s="30" t="s">
        <v>1446</v>
      </c>
      <c r="I80" s="29" t="s">
        <v>1447</v>
      </c>
      <c r="J80" s="29" t="s">
        <v>1448</v>
      </c>
      <c r="K80" s="30" t="s">
        <v>1449</v>
      </c>
      <c r="L80" s="30" t="s">
        <v>1450</v>
      </c>
      <c r="M80" s="29" t="s">
        <v>1451</v>
      </c>
      <c r="N80" s="29" t="s">
        <v>1452</v>
      </c>
      <c r="O80" s="30" t="s">
        <v>1453</v>
      </c>
      <c r="P80" s="30" t="s">
        <v>1454</v>
      </c>
      <c r="Q80" s="29" t="s">
        <v>1455</v>
      </c>
      <c r="R80" s="31"/>
    </row>
    <row r="81" spans="1:18" ht="15" customHeight="1">
      <c r="A81" s="28" t="s">
        <v>1456</v>
      </c>
      <c r="B81" s="28" t="s">
        <v>70</v>
      </c>
      <c r="C81" s="30" t="s">
        <v>765</v>
      </c>
      <c r="D81" s="30" t="s">
        <v>748</v>
      </c>
      <c r="E81" s="29" t="s">
        <v>773</v>
      </c>
      <c r="F81" s="29" t="s">
        <v>773</v>
      </c>
      <c r="G81" s="30" t="s">
        <v>1457</v>
      </c>
      <c r="H81" s="30" t="s">
        <v>1458</v>
      </c>
      <c r="I81" s="29" t="s">
        <v>778</v>
      </c>
      <c r="J81" s="29" t="s">
        <v>773</v>
      </c>
      <c r="K81" s="30" t="s">
        <v>1459</v>
      </c>
      <c r="L81" s="30" t="s">
        <v>1460</v>
      </c>
      <c r="M81" s="29" t="s">
        <v>778</v>
      </c>
      <c r="N81" s="29" t="s">
        <v>792</v>
      </c>
      <c r="O81" s="30" t="s">
        <v>813</v>
      </c>
      <c r="P81" s="30" t="s">
        <v>799</v>
      </c>
      <c r="Q81" s="29" t="s">
        <v>1461</v>
      </c>
      <c r="R81" s="31"/>
    </row>
    <row r="82" spans="1:18" ht="15" customHeight="1">
      <c r="A82" s="28" t="s">
        <v>1462</v>
      </c>
      <c r="B82" s="28" t="s">
        <v>71</v>
      </c>
      <c r="C82" s="30" t="s">
        <v>772</v>
      </c>
      <c r="D82" s="30" t="s">
        <v>747</v>
      </c>
      <c r="E82" s="29" t="s">
        <v>950</v>
      </c>
      <c r="F82" s="29" t="s">
        <v>1179</v>
      </c>
      <c r="G82" s="30" t="s">
        <v>1463</v>
      </c>
      <c r="H82" s="30" t="s">
        <v>1377</v>
      </c>
      <c r="I82" s="29" t="s">
        <v>758</v>
      </c>
      <c r="J82" s="29" t="s">
        <v>939</v>
      </c>
      <c r="K82" s="30" t="s">
        <v>1464</v>
      </c>
      <c r="L82" s="30" t="s">
        <v>1465</v>
      </c>
      <c r="M82" s="29" t="s">
        <v>782</v>
      </c>
      <c r="N82" s="29" t="s">
        <v>758</v>
      </c>
      <c r="O82" s="30" t="s">
        <v>1466</v>
      </c>
      <c r="P82" s="30" t="s">
        <v>1467</v>
      </c>
      <c r="Q82" s="29" t="s">
        <v>1468</v>
      </c>
      <c r="R82" s="31"/>
    </row>
    <row r="83" spans="1:18" ht="15" customHeight="1">
      <c r="A83" s="28" t="s">
        <v>1469</v>
      </c>
      <c r="B83" s="28" t="s">
        <v>72</v>
      </c>
      <c r="C83" s="30" t="s">
        <v>764</v>
      </c>
      <c r="D83" s="30" t="s">
        <v>773</v>
      </c>
      <c r="E83" s="29" t="s">
        <v>973</v>
      </c>
      <c r="F83" s="29" t="s">
        <v>1277</v>
      </c>
      <c r="G83" s="30" t="s">
        <v>1470</v>
      </c>
      <c r="H83" s="30" t="s">
        <v>1471</v>
      </c>
      <c r="I83" s="29" t="s">
        <v>769</v>
      </c>
      <c r="J83" s="29" t="s">
        <v>1472</v>
      </c>
      <c r="K83" s="30" t="s">
        <v>1473</v>
      </c>
      <c r="L83" s="30" t="s">
        <v>1474</v>
      </c>
      <c r="M83" s="29" t="s">
        <v>1475</v>
      </c>
      <c r="N83" s="29" t="s">
        <v>1011</v>
      </c>
      <c r="O83" s="30" t="s">
        <v>1476</v>
      </c>
      <c r="P83" s="30" t="s">
        <v>829</v>
      </c>
      <c r="Q83" s="29" t="s">
        <v>1477</v>
      </c>
      <c r="R83" s="31"/>
    </row>
    <row r="84" spans="1:18" ht="15" customHeight="1">
      <c r="A84" s="28" t="s">
        <v>1478</v>
      </c>
      <c r="B84" s="28" t="s">
        <v>73</v>
      </c>
      <c r="C84" s="30" t="s">
        <v>763</v>
      </c>
      <c r="D84" s="30" t="s">
        <v>747</v>
      </c>
      <c r="E84" s="29" t="s">
        <v>811</v>
      </c>
      <c r="F84" s="29" t="s">
        <v>855</v>
      </c>
      <c r="G84" s="30" t="s">
        <v>1479</v>
      </c>
      <c r="H84" s="30" t="s">
        <v>1480</v>
      </c>
      <c r="I84" s="29" t="s">
        <v>1124</v>
      </c>
      <c r="J84" s="29" t="s">
        <v>1119</v>
      </c>
      <c r="K84" s="30" t="s">
        <v>1481</v>
      </c>
      <c r="L84" s="30" t="s">
        <v>1482</v>
      </c>
      <c r="M84" s="29" t="s">
        <v>942</v>
      </c>
      <c r="N84" s="29" t="s">
        <v>772</v>
      </c>
      <c r="O84" s="30" t="s">
        <v>1007</v>
      </c>
      <c r="P84" s="30" t="s">
        <v>825</v>
      </c>
      <c r="Q84" s="29" t="s">
        <v>1483</v>
      </c>
      <c r="R84" s="31"/>
    </row>
    <row r="85" spans="1:18" ht="15" customHeight="1">
      <c r="A85" s="28" t="s">
        <v>1484</v>
      </c>
      <c r="B85" s="28" t="s">
        <v>74</v>
      </c>
      <c r="C85" s="30" t="s">
        <v>773</v>
      </c>
      <c r="D85" s="30" t="s">
        <v>773</v>
      </c>
      <c r="E85" s="29" t="s">
        <v>772</v>
      </c>
      <c r="F85" s="29" t="s">
        <v>797</v>
      </c>
      <c r="G85" s="30" t="s">
        <v>1202</v>
      </c>
      <c r="H85" s="30" t="s">
        <v>766</v>
      </c>
      <c r="I85" s="29" t="s">
        <v>757</v>
      </c>
      <c r="J85" s="29" t="s">
        <v>757</v>
      </c>
      <c r="K85" s="30" t="s">
        <v>1485</v>
      </c>
      <c r="L85" s="30" t="s">
        <v>1486</v>
      </c>
      <c r="M85" s="29" t="s">
        <v>779</v>
      </c>
      <c r="N85" s="29" t="s">
        <v>824</v>
      </c>
      <c r="O85" s="30" t="s">
        <v>760</v>
      </c>
      <c r="P85" s="30" t="s">
        <v>1393</v>
      </c>
      <c r="Q85" s="29" t="s">
        <v>1487</v>
      </c>
      <c r="R85" s="31"/>
    </row>
    <row r="86" spans="1:18" ht="15" customHeight="1">
      <c r="A86" s="28" t="s">
        <v>1488</v>
      </c>
      <c r="B86" s="28" t="s">
        <v>75</v>
      </c>
      <c r="C86" s="30" t="s">
        <v>1293</v>
      </c>
      <c r="D86" s="30" t="s">
        <v>866</v>
      </c>
      <c r="E86" s="29" t="s">
        <v>1489</v>
      </c>
      <c r="F86" s="29" t="s">
        <v>1490</v>
      </c>
      <c r="G86" s="30" t="s">
        <v>1491</v>
      </c>
      <c r="H86" s="30" t="s">
        <v>1492</v>
      </c>
      <c r="I86" s="29" t="s">
        <v>1493</v>
      </c>
      <c r="J86" s="29" t="s">
        <v>1494</v>
      </c>
      <c r="K86" s="30" t="s">
        <v>1495</v>
      </c>
      <c r="L86" s="30" t="s">
        <v>1496</v>
      </c>
      <c r="M86" s="29" t="s">
        <v>1497</v>
      </c>
      <c r="N86" s="29" t="s">
        <v>1498</v>
      </c>
      <c r="O86" s="30" t="s">
        <v>1499</v>
      </c>
      <c r="P86" s="30" t="s">
        <v>1500</v>
      </c>
      <c r="Q86" s="29" t="s">
        <v>1501</v>
      </c>
      <c r="R86" s="31"/>
    </row>
    <row r="87" spans="1:18" ht="15" customHeight="1">
      <c r="A87" s="28" t="s">
        <v>1502</v>
      </c>
      <c r="B87" s="28" t="s">
        <v>76</v>
      </c>
      <c r="C87" s="30" t="s">
        <v>873</v>
      </c>
      <c r="D87" s="30" t="s">
        <v>815</v>
      </c>
      <c r="E87" s="29" t="s">
        <v>1503</v>
      </c>
      <c r="F87" s="29" t="s">
        <v>1504</v>
      </c>
      <c r="G87" s="30" t="s">
        <v>1505</v>
      </c>
      <c r="H87" s="30" t="s">
        <v>1506</v>
      </c>
      <c r="I87" s="29" t="s">
        <v>1507</v>
      </c>
      <c r="J87" s="29" t="s">
        <v>1508</v>
      </c>
      <c r="K87" s="30" t="s">
        <v>1509</v>
      </c>
      <c r="L87" s="30" t="s">
        <v>1510</v>
      </c>
      <c r="M87" s="29" t="s">
        <v>1511</v>
      </c>
      <c r="N87" s="29" t="s">
        <v>983</v>
      </c>
      <c r="O87" s="30" t="s">
        <v>1512</v>
      </c>
      <c r="P87" s="30" t="s">
        <v>1513</v>
      </c>
      <c r="Q87" s="29" t="s">
        <v>1514</v>
      </c>
      <c r="R87" s="31"/>
    </row>
    <row r="88" spans="1:18" ht="15" customHeight="1">
      <c r="A88" s="28" t="s">
        <v>1515</v>
      </c>
      <c r="B88" s="28" t="s">
        <v>77</v>
      </c>
      <c r="C88" s="30" t="s">
        <v>748</v>
      </c>
      <c r="D88" s="30" t="s">
        <v>748</v>
      </c>
      <c r="E88" s="29" t="s">
        <v>747</v>
      </c>
      <c r="F88" s="29" t="s">
        <v>778</v>
      </c>
      <c r="G88" s="30" t="s">
        <v>1516</v>
      </c>
      <c r="H88" s="30" t="s">
        <v>1517</v>
      </c>
      <c r="I88" s="29" t="s">
        <v>749</v>
      </c>
      <c r="J88" s="29" t="s">
        <v>757</v>
      </c>
      <c r="K88" s="30" t="s">
        <v>1518</v>
      </c>
      <c r="L88" s="30" t="s">
        <v>1519</v>
      </c>
      <c r="M88" s="29" t="s">
        <v>764</v>
      </c>
      <c r="N88" s="29" t="s">
        <v>747</v>
      </c>
      <c r="O88" s="30" t="s">
        <v>973</v>
      </c>
      <c r="P88" s="30" t="s">
        <v>1124</v>
      </c>
      <c r="Q88" s="29" t="s">
        <v>1520</v>
      </c>
      <c r="R88" s="31"/>
    </row>
    <row r="89" spans="1:18" ht="15" customHeight="1">
      <c r="A89" s="28" t="s">
        <v>1521</v>
      </c>
      <c r="B89" s="28" t="s">
        <v>78</v>
      </c>
      <c r="C89" s="30" t="s">
        <v>778</v>
      </c>
      <c r="D89" s="30" t="s">
        <v>772</v>
      </c>
      <c r="E89" s="29" t="s">
        <v>1522</v>
      </c>
      <c r="F89" s="29" t="s">
        <v>1523</v>
      </c>
      <c r="G89" s="30" t="s">
        <v>1524</v>
      </c>
      <c r="H89" s="30" t="s">
        <v>1525</v>
      </c>
      <c r="I89" s="29" t="s">
        <v>1526</v>
      </c>
      <c r="J89" s="29" t="s">
        <v>1131</v>
      </c>
      <c r="K89" s="30" t="s">
        <v>1527</v>
      </c>
      <c r="L89" s="30" t="s">
        <v>1528</v>
      </c>
      <c r="M89" s="29" t="s">
        <v>918</v>
      </c>
      <c r="N89" s="29" t="s">
        <v>931</v>
      </c>
      <c r="O89" s="30" t="s">
        <v>1529</v>
      </c>
      <c r="P89" s="30" t="s">
        <v>1530</v>
      </c>
      <c r="Q89" s="29" t="s">
        <v>1531</v>
      </c>
      <c r="R89" s="31"/>
    </row>
    <row r="90" spans="1:18" ht="15" customHeight="1">
      <c r="A90" s="28" t="s">
        <v>1532</v>
      </c>
      <c r="B90" s="28" t="s">
        <v>79</v>
      </c>
      <c r="C90" s="30" t="s">
        <v>748</v>
      </c>
      <c r="D90" s="30" t="s">
        <v>765</v>
      </c>
      <c r="E90" s="29" t="s">
        <v>778</v>
      </c>
      <c r="F90" s="29" t="s">
        <v>778</v>
      </c>
      <c r="G90" s="30" t="s">
        <v>1460</v>
      </c>
      <c r="H90" s="30" t="s">
        <v>1533</v>
      </c>
      <c r="I90" s="29" t="s">
        <v>939</v>
      </c>
      <c r="J90" s="29" t="s">
        <v>811</v>
      </c>
      <c r="K90" s="30" t="s">
        <v>1534</v>
      </c>
      <c r="L90" s="30" t="s">
        <v>1535</v>
      </c>
      <c r="M90" s="29" t="s">
        <v>779</v>
      </c>
      <c r="N90" s="29" t="s">
        <v>772</v>
      </c>
      <c r="O90" s="30" t="s">
        <v>1536</v>
      </c>
      <c r="P90" s="30" t="s">
        <v>924</v>
      </c>
      <c r="Q90" s="29" t="s">
        <v>1537</v>
      </c>
      <c r="R90" s="31"/>
    </row>
    <row r="91" spans="1:18" ht="15" customHeight="1">
      <c r="A91" s="28" t="s">
        <v>1538</v>
      </c>
      <c r="B91" s="28" t="s">
        <v>80</v>
      </c>
      <c r="C91" s="30" t="s">
        <v>765</v>
      </c>
      <c r="D91" s="30" t="s">
        <v>763</v>
      </c>
      <c r="E91" s="29" t="s">
        <v>772</v>
      </c>
      <c r="F91" s="29" t="s">
        <v>747</v>
      </c>
      <c r="G91" s="30" t="s">
        <v>1539</v>
      </c>
      <c r="H91" s="30" t="s">
        <v>1317</v>
      </c>
      <c r="I91" s="29" t="s">
        <v>753</v>
      </c>
      <c r="J91" s="29" t="s">
        <v>998</v>
      </c>
      <c r="K91" s="30" t="s">
        <v>1540</v>
      </c>
      <c r="L91" s="30" t="s">
        <v>1541</v>
      </c>
      <c r="M91" s="29" t="s">
        <v>765</v>
      </c>
      <c r="N91" s="29" t="s">
        <v>797</v>
      </c>
      <c r="O91" s="30" t="s">
        <v>1269</v>
      </c>
      <c r="P91" s="30" t="s">
        <v>768</v>
      </c>
      <c r="Q91" s="29" t="s">
        <v>1542</v>
      </c>
      <c r="R91" s="31"/>
    </row>
    <row r="92" spans="1:18" ht="15" customHeight="1">
      <c r="A92" s="28" t="s">
        <v>1543</v>
      </c>
      <c r="B92" s="28" t="s">
        <v>81</v>
      </c>
      <c r="C92" s="30" t="s">
        <v>765</v>
      </c>
      <c r="D92" s="30" t="s">
        <v>763</v>
      </c>
      <c r="E92" s="29" t="s">
        <v>778</v>
      </c>
      <c r="F92" s="29" t="s">
        <v>778</v>
      </c>
      <c r="G92" s="30" t="s">
        <v>1544</v>
      </c>
      <c r="H92" s="30" t="s">
        <v>1545</v>
      </c>
      <c r="I92" s="29" t="s">
        <v>792</v>
      </c>
      <c r="J92" s="29" t="s">
        <v>824</v>
      </c>
      <c r="K92" s="30" t="s">
        <v>1546</v>
      </c>
      <c r="L92" s="30" t="s">
        <v>1547</v>
      </c>
      <c r="M92" s="29" t="s">
        <v>778</v>
      </c>
      <c r="N92" s="29" t="s">
        <v>863</v>
      </c>
      <c r="O92" s="30" t="s">
        <v>819</v>
      </c>
      <c r="P92" s="30" t="s">
        <v>1548</v>
      </c>
      <c r="Q92" s="29" t="s">
        <v>1549</v>
      </c>
      <c r="R92" s="31"/>
    </row>
    <row r="93" spans="1:18" ht="15" customHeight="1">
      <c r="A93" s="28" t="s">
        <v>1550</v>
      </c>
      <c r="B93" s="28" t="s">
        <v>82</v>
      </c>
      <c r="C93" s="30" t="s">
        <v>765</v>
      </c>
      <c r="D93" s="30" t="s">
        <v>773</v>
      </c>
      <c r="E93" s="29" t="s">
        <v>747</v>
      </c>
      <c r="F93" s="29" t="s">
        <v>773</v>
      </c>
      <c r="G93" s="30" t="s">
        <v>1551</v>
      </c>
      <c r="H93" s="30" t="s">
        <v>1552</v>
      </c>
      <c r="I93" s="29" t="s">
        <v>765</v>
      </c>
      <c r="J93" s="29" t="s">
        <v>765</v>
      </c>
      <c r="K93" s="30" t="s">
        <v>1553</v>
      </c>
      <c r="L93" s="30" t="s">
        <v>1554</v>
      </c>
      <c r="M93" s="29" t="s">
        <v>764</v>
      </c>
      <c r="N93" s="29" t="s">
        <v>764</v>
      </c>
      <c r="O93" s="30" t="s">
        <v>923</v>
      </c>
      <c r="P93" s="30" t="s">
        <v>1093</v>
      </c>
      <c r="Q93" s="29" t="s">
        <v>1555</v>
      </c>
      <c r="R93" s="31"/>
    </row>
    <row r="94" spans="1:18" ht="15" customHeight="1">
      <c r="A94" s="28" t="s">
        <v>1556</v>
      </c>
      <c r="B94" s="28" t="s">
        <v>83</v>
      </c>
      <c r="C94" s="30" t="s">
        <v>748</v>
      </c>
      <c r="D94" s="30" t="s">
        <v>763</v>
      </c>
      <c r="E94" s="29" t="s">
        <v>779</v>
      </c>
      <c r="F94" s="29" t="s">
        <v>747</v>
      </c>
      <c r="G94" s="30" t="s">
        <v>1557</v>
      </c>
      <c r="H94" s="30" t="s">
        <v>1558</v>
      </c>
      <c r="I94" s="29" t="s">
        <v>763</v>
      </c>
      <c r="J94" s="29" t="s">
        <v>764</v>
      </c>
      <c r="K94" s="30" t="s">
        <v>1559</v>
      </c>
      <c r="L94" s="30" t="s">
        <v>1560</v>
      </c>
      <c r="M94" s="29" t="s">
        <v>765</v>
      </c>
      <c r="N94" s="29" t="s">
        <v>748</v>
      </c>
      <c r="O94" s="30" t="s">
        <v>775</v>
      </c>
      <c r="P94" s="30" t="s">
        <v>811</v>
      </c>
      <c r="Q94" s="29" t="s">
        <v>1561</v>
      </c>
      <c r="R94" s="31"/>
    </row>
    <row r="95" spans="1:18" ht="15" customHeight="1">
      <c r="A95" s="28" t="s">
        <v>1562</v>
      </c>
      <c r="B95" s="28" t="s">
        <v>84</v>
      </c>
      <c r="C95" s="30" t="s">
        <v>764</v>
      </c>
      <c r="D95" s="30" t="s">
        <v>792</v>
      </c>
      <c r="E95" s="29" t="s">
        <v>942</v>
      </c>
      <c r="F95" s="29" t="s">
        <v>856</v>
      </c>
      <c r="G95" s="30" t="s">
        <v>1563</v>
      </c>
      <c r="H95" s="30" t="s">
        <v>1564</v>
      </c>
      <c r="I95" s="29" t="s">
        <v>810</v>
      </c>
      <c r="J95" s="29" t="s">
        <v>1284</v>
      </c>
      <c r="K95" s="30" t="s">
        <v>1565</v>
      </c>
      <c r="L95" s="30" t="s">
        <v>1566</v>
      </c>
      <c r="M95" s="29" t="s">
        <v>852</v>
      </c>
      <c r="N95" s="29" t="s">
        <v>750</v>
      </c>
      <c r="O95" s="30" t="s">
        <v>1226</v>
      </c>
      <c r="P95" s="30" t="s">
        <v>1153</v>
      </c>
      <c r="Q95" s="29" t="s">
        <v>1567</v>
      </c>
      <c r="R95" s="31"/>
    </row>
    <row r="96" spans="1:18" ht="15" customHeight="1">
      <c r="A96" s="28" t="s">
        <v>1568</v>
      </c>
      <c r="B96" s="28" t="s">
        <v>85</v>
      </c>
      <c r="C96" s="30" t="s">
        <v>748</v>
      </c>
      <c r="D96" s="30" t="s">
        <v>765</v>
      </c>
      <c r="E96" s="29" t="s">
        <v>824</v>
      </c>
      <c r="F96" s="29" t="s">
        <v>786</v>
      </c>
      <c r="G96" s="30" t="s">
        <v>1569</v>
      </c>
      <c r="H96" s="30" t="s">
        <v>1570</v>
      </c>
      <c r="I96" s="29" t="s">
        <v>852</v>
      </c>
      <c r="J96" s="29" t="s">
        <v>810</v>
      </c>
      <c r="K96" s="30" t="s">
        <v>1571</v>
      </c>
      <c r="L96" s="30" t="s">
        <v>1572</v>
      </c>
      <c r="M96" s="29" t="s">
        <v>942</v>
      </c>
      <c r="N96" s="29" t="s">
        <v>783</v>
      </c>
      <c r="O96" s="30" t="s">
        <v>1573</v>
      </c>
      <c r="P96" s="30" t="s">
        <v>1574</v>
      </c>
      <c r="Q96" s="29" t="s">
        <v>1575</v>
      </c>
      <c r="R96" s="31"/>
    </row>
    <row r="97" spans="1:18" ht="15" customHeight="1">
      <c r="A97" s="28" t="s">
        <v>1576</v>
      </c>
      <c r="B97" s="28" t="s">
        <v>86</v>
      </c>
      <c r="C97" s="30" t="s">
        <v>763</v>
      </c>
      <c r="D97" s="30" t="s">
        <v>764</v>
      </c>
      <c r="E97" s="29" t="s">
        <v>779</v>
      </c>
      <c r="F97" s="29" t="s">
        <v>750</v>
      </c>
      <c r="G97" s="30" t="s">
        <v>1072</v>
      </c>
      <c r="H97" s="30" t="s">
        <v>1395</v>
      </c>
      <c r="I97" s="29" t="s">
        <v>852</v>
      </c>
      <c r="J97" s="29" t="s">
        <v>1293</v>
      </c>
      <c r="K97" s="30" t="s">
        <v>1577</v>
      </c>
      <c r="L97" s="30" t="s">
        <v>1578</v>
      </c>
      <c r="M97" s="29" t="s">
        <v>823</v>
      </c>
      <c r="N97" s="29" t="s">
        <v>823</v>
      </c>
      <c r="O97" s="30" t="s">
        <v>1579</v>
      </c>
      <c r="P97" s="30" t="s">
        <v>895</v>
      </c>
      <c r="Q97" s="29" t="s">
        <v>1580</v>
      </c>
      <c r="R97" s="31"/>
    </row>
    <row r="98" spans="1:18" ht="15" customHeight="1">
      <c r="A98" s="28" t="s">
        <v>1581</v>
      </c>
      <c r="B98" s="28" t="s">
        <v>87</v>
      </c>
      <c r="C98" s="30" t="s">
        <v>786</v>
      </c>
      <c r="D98" s="30" t="s">
        <v>824</v>
      </c>
      <c r="E98" s="29" t="s">
        <v>1380</v>
      </c>
      <c r="F98" s="29" t="s">
        <v>1582</v>
      </c>
      <c r="G98" s="30" t="s">
        <v>1583</v>
      </c>
      <c r="H98" s="30" t="s">
        <v>1584</v>
      </c>
      <c r="I98" s="29" t="s">
        <v>1585</v>
      </c>
      <c r="J98" s="29" t="s">
        <v>1586</v>
      </c>
      <c r="K98" s="30" t="s">
        <v>1587</v>
      </c>
      <c r="L98" s="30" t="s">
        <v>1588</v>
      </c>
      <c r="M98" s="29" t="s">
        <v>774</v>
      </c>
      <c r="N98" s="29" t="s">
        <v>1284</v>
      </c>
      <c r="O98" s="30" t="s">
        <v>879</v>
      </c>
      <c r="P98" s="30" t="s">
        <v>1589</v>
      </c>
      <c r="Q98" s="29" t="s">
        <v>1590</v>
      </c>
      <c r="R98" s="31"/>
    </row>
    <row r="99" spans="1:18" ht="15" customHeight="1">
      <c r="A99" s="28" t="s">
        <v>1591</v>
      </c>
      <c r="B99" s="28" t="s">
        <v>88</v>
      </c>
      <c r="C99" s="30" t="s">
        <v>747</v>
      </c>
      <c r="D99" s="30" t="s">
        <v>747</v>
      </c>
      <c r="E99" s="29" t="s">
        <v>1592</v>
      </c>
      <c r="F99" s="29" t="s">
        <v>1593</v>
      </c>
      <c r="G99" s="30" t="s">
        <v>1594</v>
      </c>
      <c r="H99" s="30" t="s">
        <v>1595</v>
      </c>
      <c r="I99" s="29" t="s">
        <v>1011</v>
      </c>
      <c r="J99" s="29" t="s">
        <v>1236</v>
      </c>
      <c r="K99" s="30" t="s">
        <v>1596</v>
      </c>
      <c r="L99" s="30" t="s">
        <v>1597</v>
      </c>
      <c r="M99" s="29" t="s">
        <v>1029</v>
      </c>
      <c r="N99" s="29" t="s">
        <v>1111</v>
      </c>
      <c r="O99" s="30" t="s">
        <v>1131</v>
      </c>
      <c r="P99" s="30" t="s">
        <v>1598</v>
      </c>
      <c r="Q99" s="29" t="s">
        <v>1599</v>
      </c>
      <c r="R99" s="31"/>
    </row>
    <row r="100" spans="1:18" ht="15" customHeight="1">
      <c r="A100" s="28" t="s">
        <v>1600</v>
      </c>
      <c r="B100" s="28" t="s">
        <v>89</v>
      </c>
      <c r="C100" s="30" t="s">
        <v>778</v>
      </c>
      <c r="D100" s="30" t="s">
        <v>810</v>
      </c>
      <c r="E100" s="29" t="s">
        <v>1522</v>
      </c>
      <c r="F100" s="29" t="s">
        <v>908</v>
      </c>
      <c r="G100" s="30" t="s">
        <v>1601</v>
      </c>
      <c r="H100" s="30" t="s">
        <v>1602</v>
      </c>
      <c r="I100" s="29" t="s">
        <v>1603</v>
      </c>
      <c r="J100" s="29" t="s">
        <v>1604</v>
      </c>
      <c r="K100" s="30" t="s">
        <v>817</v>
      </c>
      <c r="L100" s="30" t="s">
        <v>1561</v>
      </c>
      <c r="M100" s="29" t="s">
        <v>1120</v>
      </c>
      <c r="N100" s="29" t="s">
        <v>1605</v>
      </c>
      <c r="O100" s="30" t="s">
        <v>1606</v>
      </c>
      <c r="P100" s="30" t="s">
        <v>1607</v>
      </c>
      <c r="Q100" s="29" t="s">
        <v>1608</v>
      </c>
      <c r="R100" s="31"/>
    </row>
    <row r="101" spans="1:18" ht="15" customHeight="1">
      <c r="A101" s="28" t="s">
        <v>1609</v>
      </c>
      <c r="B101" s="28" t="s">
        <v>90</v>
      </c>
      <c r="C101" s="30" t="s">
        <v>773</v>
      </c>
      <c r="D101" s="30" t="s">
        <v>764</v>
      </c>
      <c r="E101" s="29" t="s">
        <v>747</v>
      </c>
      <c r="F101" s="29" t="s">
        <v>797</v>
      </c>
      <c r="G101" s="30" t="s">
        <v>1610</v>
      </c>
      <c r="H101" s="30" t="s">
        <v>1611</v>
      </c>
      <c r="I101" s="29" t="s">
        <v>772</v>
      </c>
      <c r="J101" s="29" t="s">
        <v>779</v>
      </c>
      <c r="K101" s="30" t="s">
        <v>827</v>
      </c>
      <c r="L101" s="30" t="s">
        <v>1612</v>
      </c>
      <c r="M101" s="29" t="s">
        <v>772</v>
      </c>
      <c r="N101" s="29" t="s">
        <v>747</v>
      </c>
      <c r="O101" s="30" t="s">
        <v>1288</v>
      </c>
      <c r="P101" s="30" t="s">
        <v>1613</v>
      </c>
      <c r="Q101" s="29" t="s">
        <v>1614</v>
      </c>
      <c r="R101" s="31"/>
    </row>
    <row r="102" spans="1:18" ht="15" customHeight="1">
      <c r="A102" s="28" t="s">
        <v>1615</v>
      </c>
      <c r="B102" s="28" t="s">
        <v>91</v>
      </c>
      <c r="C102" s="30" t="s">
        <v>764</v>
      </c>
      <c r="D102" s="30" t="s">
        <v>779</v>
      </c>
      <c r="E102" s="29" t="s">
        <v>852</v>
      </c>
      <c r="F102" s="29" t="s">
        <v>774</v>
      </c>
      <c r="G102" s="30" t="s">
        <v>1616</v>
      </c>
      <c r="H102" s="30" t="s">
        <v>1617</v>
      </c>
      <c r="I102" s="29" t="s">
        <v>1618</v>
      </c>
      <c r="J102" s="29" t="s">
        <v>1619</v>
      </c>
      <c r="K102" s="30" t="s">
        <v>1620</v>
      </c>
      <c r="L102" s="30" t="s">
        <v>1621</v>
      </c>
      <c r="M102" s="29" t="s">
        <v>1293</v>
      </c>
      <c r="N102" s="29" t="s">
        <v>1412</v>
      </c>
      <c r="O102" s="30" t="s">
        <v>1526</v>
      </c>
      <c r="P102" s="30" t="s">
        <v>1622</v>
      </c>
      <c r="Q102" s="29" t="s">
        <v>1623</v>
      </c>
      <c r="R102" s="31"/>
    </row>
    <row r="103" spans="1:18" ht="15" customHeight="1">
      <c r="A103" s="28" t="s">
        <v>1624</v>
      </c>
      <c r="B103" s="28" t="s">
        <v>92</v>
      </c>
      <c r="C103" s="30" t="s">
        <v>810</v>
      </c>
      <c r="D103" s="30" t="s">
        <v>811</v>
      </c>
      <c r="E103" s="29" t="s">
        <v>986</v>
      </c>
      <c r="F103" s="29" t="s">
        <v>1625</v>
      </c>
      <c r="G103" s="30" t="s">
        <v>1626</v>
      </c>
      <c r="H103" s="30" t="s">
        <v>1627</v>
      </c>
      <c r="I103" s="29" t="s">
        <v>1628</v>
      </c>
      <c r="J103" s="29" t="s">
        <v>1194</v>
      </c>
      <c r="K103" s="30" t="s">
        <v>1629</v>
      </c>
      <c r="L103" s="30" t="s">
        <v>1630</v>
      </c>
      <c r="M103" s="29" t="s">
        <v>1631</v>
      </c>
      <c r="N103" s="29" t="s">
        <v>1632</v>
      </c>
      <c r="O103" s="30" t="s">
        <v>1633</v>
      </c>
      <c r="P103" s="30" t="s">
        <v>1634</v>
      </c>
      <c r="Q103" s="29" t="s">
        <v>1635</v>
      </c>
      <c r="R103" s="31"/>
    </row>
    <row r="104" spans="1:18" ht="15" customHeight="1">
      <c r="A104" s="28" t="s">
        <v>1636</v>
      </c>
      <c r="B104" s="28" t="s">
        <v>93</v>
      </c>
      <c r="C104" s="30" t="s">
        <v>749</v>
      </c>
      <c r="D104" s="30" t="s">
        <v>906</v>
      </c>
      <c r="E104" s="29" t="s">
        <v>939</v>
      </c>
      <c r="F104" s="29" t="s">
        <v>855</v>
      </c>
      <c r="G104" s="30" t="s">
        <v>1042</v>
      </c>
      <c r="H104" s="30" t="s">
        <v>1130</v>
      </c>
      <c r="I104" s="29" t="s">
        <v>1592</v>
      </c>
      <c r="J104" s="29" t="s">
        <v>1174</v>
      </c>
      <c r="K104" s="30" t="s">
        <v>1637</v>
      </c>
      <c r="L104" s="30" t="s">
        <v>1638</v>
      </c>
      <c r="M104" s="29" t="s">
        <v>811</v>
      </c>
      <c r="N104" s="29" t="s">
        <v>774</v>
      </c>
      <c r="O104" s="30" t="s">
        <v>1639</v>
      </c>
      <c r="P104" s="30" t="s">
        <v>1640</v>
      </c>
      <c r="Q104" s="29" t="s">
        <v>1641</v>
      </c>
      <c r="R104" s="31"/>
    </row>
    <row r="105" spans="1:18" ht="15" customHeight="1">
      <c r="A105" s="28" t="s">
        <v>1642</v>
      </c>
      <c r="B105" s="28" t="s">
        <v>94</v>
      </c>
      <c r="C105" s="30" t="s">
        <v>748</v>
      </c>
      <c r="D105" s="30" t="s">
        <v>748</v>
      </c>
      <c r="E105" s="29" t="s">
        <v>783</v>
      </c>
      <c r="F105" s="29" t="s">
        <v>818</v>
      </c>
      <c r="G105" s="30" t="s">
        <v>1643</v>
      </c>
      <c r="H105" s="30" t="s">
        <v>1644</v>
      </c>
      <c r="I105" s="29" t="s">
        <v>797</v>
      </c>
      <c r="J105" s="29" t="s">
        <v>1293</v>
      </c>
      <c r="K105" s="30" t="s">
        <v>1645</v>
      </c>
      <c r="L105" s="30" t="s">
        <v>1646</v>
      </c>
      <c r="M105" s="29" t="s">
        <v>772</v>
      </c>
      <c r="N105" s="29" t="s">
        <v>824</v>
      </c>
      <c r="O105" s="30" t="s">
        <v>1332</v>
      </c>
      <c r="P105" s="30" t="s">
        <v>1592</v>
      </c>
      <c r="Q105" s="29" t="s">
        <v>1647</v>
      </c>
      <c r="R105" s="31"/>
    </row>
    <row r="106" spans="1:18" ht="15" customHeight="1">
      <c r="A106" s="28" t="s">
        <v>1648</v>
      </c>
      <c r="B106" s="28" t="s">
        <v>95</v>
      </c>
      <c r="C106" s="30" t="s">
        <v>773</v>
      </c>
      <c r="D106" s="30" t="s">
        <v>747</v>
      </c>
      <c r="E106" s="29" t="s">
        <v>1124</v>
      </c>
      <c r="F106" s="29" t="s">
        <v>867</v>
      </c>
      <c r="G106" s="30" t="s">
        <v>1649</v>
      </c>
      <c r="H106" s="30" t="s">
        <v>1650</v>
      </c>
      <c r="I106" s="29" t="s">
        <v>1029</v>
      </c>
      <c r="J106" s="29" t="s">
        <v>1586</v>
      </c>
      <c r="K106" s="30" t="s">
        <v>1651</v>
      </c>
      <c r="L106" s="30" t="s">
        <v>1652</v>
      </c>
      <c r="M106" s="29" t="s">
        <v>1119</v>
      </c>
      <c r="N106" s="29" t="s">
        <v>1118</v>
      </c>
      <c r="O106" s="30" t="s">
        <v>1322</v>
      </c>
      <c r="P106" s="30" t="s">
        <v>781</v>
      </c>
      <c r="Q106" s="29" t="s">
        <v>1653</v>
      </c>
      <c r="R106" s="31"/>
    </row>
    <row r="107" spans="1:18" ht="15" customHeight="1">
      <c r="A107" s="28" t="s">
        <v>1654</v>
      </c>
      <c r="B107" s="28" t="s">
        <v>96</v>
      </c>
      <c r="C107" s="30" t="s">
        <v>765</v>
      </c>
      <c r="D107" s="30" t="s">
        <v>773</v>
      </c>
      <c r="E107" s="29" t="s">
        <v>786</v>
      </c>
      <c r="F107" s="29" t="s">
        <v>757</v>
      </c>
      <c r="G107" s="30" t="s">
        <v>1655</v>
      </c>
      <c r="H107" s="30" t="s">
        <v>1656</v>
      </c>
      <c r="I107" s="29" t="s">
        <v>783</v>
      </c>
      <c r="J107" s="29" t="s">
        <v>782</v>
      </c>
      <c r="K107" s="30" t="s">
        <v>1657</v>
      </c>
      <c r="L107" s="30" t="s">
        <v>1658</v>
      </c>
      <c r="M107" s="29" t="s">
        <v>863</v>
      </c>
      <c r="N107" s="29" t="s">
        <v>778</v>
      </c>
      <c r="O107" s="30" t="s">
        <v>754</v>
      </c>
      <c r="P107" s="30" t="s">
        <v>768</v>
      </c>
      <c r="Q107" s="29" t="s">
        <v>1659</v>
      </c>
      <c r="R107" s="31"/>
    </row>
    <row r="108" spans="1:18" ht="15" customHeight="1">
      <c r="A108" s="28" t="s">
        <v>1660</v>
      </c>
      <c r="B108" s="28" t="s">
        <v>97</v>
      </c>
      <c r="C108" s="30" t="s">
        <v>763</v>
      </c>
      <c r="D108" s="30" t="s">
        <v>764</v>
      </c>
      <c r="E108" s="29" t="s">
        <v>824</v>
      </c>
      <c r="F108" s="29" t="s">
        <v>942</v>
      </c>
      <c r="G108" s="30" t="s">
        <v>1661</v>
      </c>
      <c r="H108" s="30" t="s">
        <v>1662</v>
      </c>
      <c r="I108" s="29" t="s">
        <v>906</v>
      </c>
      <c r="J108" s="29" t="s">
        <v>856</v>
      </c>
      <c r="K108" s="30" t="s">
        <v>1663</v>
      </c>
      <c r="L108" s="30" t="s">
        <v>1664</v>
      </c>
      <c r="M108" s="29" t="s">
        <v>797</v>
      </c>
      <c r="N108" s="29" t="s">
        <v>750</v>
      </c>
      <c r="O108" s="30" t="s">
        <v>1665</v>
      </c>
      <c r="P108" s="30" t="s">
        <v>1357</v>
      </c>
      <c r="Q108" s="29" t="s">
        <v>1666</v>
      </c>
      <c r="R108" s="31"/>
    </row>
    <row r="109" spans="1:18" ht="15" customHeight="1">
      <c r="A109" s="28" t="s">
        <v>1667</v>
      </c>
      <c r="B109" s="28" t="s">
        <v>98</v>
      </c>
      <c r="C109" s="30" t="s">
        <v>773</v>
      </c>
      <c r="D109" s="30" t="s">
        <v>765</v>
      </c>
      <c r="E109" s="29" t="s">
        <v>863</v>
      </c>
      <c r="F109" s="29" t="s">
        <v>823</v>
      </c>
      <c r="G109" s="30" t="s">
        <v>1668</v>
      </c>
      <c r="H109" s="30" t="s">
        <v>1669</v>
      </c>
      <c r="I109" s="29" t="s">
        <v>824</v>
      </c>
      <c r="J109" s="29" t="s">
        <v>1179</v>
      </c>
      <c r="K109" s="30" t="s">
        <v>1670</v>
      </c>
      <c r="L109" s="30" t="s">
        <v>848</v>
      </c>
      <c r="M109" s="29" t="s">
        <v>757</v>
      </c>
      <c r="N109" s="29" t="s">
        <v>782</v>
      </c>
      <c r="O109" s="30" t="s">
        <v>1274</v>
      </c>
      <c r="P109" s="30" t="s">
        <v>1671</v>
      </c>
      <c r="Q109" s="29" t="s">
        <v>1672</v>
      </c>
      <c r="R109" s="31"/>
    </row>
    <row r="110" spans="1:18" ht="15" customHeight="1">
      <c r="A110" s="28" t="s">
        <v>1673</v>
      </c>
      <c r="B110" s="28" t="s">
        <v>99</v>
      </c>
      <c r="C110" s="30" t="s">
        <v>765</v>
      </c>
      <c r="D110" s="30" t="s">
        <v>772</v>
      </c>
      <c r="E110" s="29" t="s">
        <v>824</v>
      </c>
      <c r="F110" s="29" t="s">
        <v>792</v>
      </c>
      <c r="G110" s="30" t="s">
        <v>1674</v>
      </c>
      <c r="H110" s="30" t="s">
        <v>1675</v>
      </c>
      <c r="I110" s="29" t="s">
        <v>863</v>
      </c>
      <c r="J110" s="29" t="s">
        <v>873</v>
      </c>
      <c r="K110" s="30" t="s">
        <v>1676</v>
      </c>
      <c r="L110" s="30" t="s">
        <v>1677</v>
      </c>
      <c r="M110" s="29" t="s">
        <v>824</v>
      </c>
      <c r="N110" s="29" t="s">
        <v>1179</v>
      </c>
      <c r="O110" s="30" t="s">
        <v>1678</v>
      </c>
      <c r="P110" s="30" t="s">
        <v>1679</v>
      </c>
      <c r="Q110" s="29" t="s">
        <v>1680</v>
      </c>
      <c r="R110" s="31"/>
    </row>
    <row r="111" spans="1:18" ht="15" customHeight="1">
      <c r="A111" s="28" t="s">
        <v>1304</v>
      </c>
      <c r="B111" s="28" t="s">
        <v>100</v>
      </c>
      <c r="C111" s="30" t="s">
        <v>763</v>
      </c>
      <c r="D111" s="30" t="s">
        <v>773</v>
      </c>
      <c r="E111" s="29" t="s">
        <v>763</v>
      </c>
      <c r="F111" s="29" t="s">
        <v>765</v>
      </c>
      <c r="G111" s="30" t="s">
        <v>1681</v>
      </c>
      <c r="H111" s="30" t="s">
        <v>1682</v>
      </c>
      <c r="I111" s="29" t="s">
        <v>772</v>
      </c>
      <c r="J111" s="29" t="s">
        <v>772</v>
      </c>
      <c r="K111" s="30" t="s">
        <v>1683</v>
      </c>
      <c r="L111" s="30" t="s">
        <v>1684</v>
      </c>
      <c r="M111" s="29" t="s">
        <v>764</v>
      </c>
      <c r="N111" s="29" t="s">
        <v>747</v>
      </c>
      <c r="O111" s="30" t="s">
        <v>1179</v>
      </c>
      <c r="P111" s="30" t="s">
        <v>855</v>
      </c>
      <c r="Q111" s="29" t="s">
        <v>1685</v>
      </c>
      <c r="R111" s="31"/>
    </row>
    <row r="112" spans="1:18" ht="15" customHeight="1">
      <c r="A112" s="28" t="s">
        <v>769</v>
      </c>
      <c r="B112" s="28" t="s">
        <v>101</v>
      </c>
      <c r="C112" s="30" t="s">
        <v>763</v>
      </c>
      <c r="D112" s="30" t="s">
        <v>773</v>
      </c>
      <c r="E112" s="29" t="s">
        <v>786</v>
      </c>
      <c r="F112" s="29" t="s">
        <v>782</v>
      </c>
      <c r="G112" s="30" t="s">
        <v>1686</v>
      </c>
      <c r="H112" s="30" t="s">
        <v>1687</v>
      </c>
      <c r="I112" s="29" t="s">
        <v>811</v>
      </c>
      <c r="J112" s="29" t="s">
        <v>855</v>
      </c>
      <c r="K112" s="30" t="s">
        <v>1688</v>
      </c>
      <c r="L112" s="30" t="s">
        <v>1689</v>
      </c>
      <c r="M112" s="29" t="s">
        <v>792</v>
      </c>
      <c r="N112" s="29" t="s">
        <v>823</v>
      </c>
      <c r="O112" s="30" t="s">
        <v>1690</v>
      </c>
      <c r="P112" s="30" t="s">
        <v>1691</v>
      </c>
      <c r="Q112" s="29" t="s">
        <v>1692</v>
      </c>
      <c r="R112" s="31"/>
    </row>
    <row r="113" spans="1:18" ht="15" customHeight="1">
      <c r="A113" s="28" t="s">
        <v>1174</v>
      </c>
      <c r="B113" s="28" t="s">
        <v>102</v>
      </c>
      <c r="C113" s="30" t="s">
        <v>773</v>
      </c>
      <c r="D113" s="30" t="s">
        <v>773</v>
      </c>
      <c r="E113" s="29" t="s">
        <v>1179</v>
      </c>
      <c r="F113" s="29" t="s">
        <v>973</v>
      </c>
      <c r="G113" s="30" t="s">
        <v>1693</v>
      </c>
      <c r="H113" s="30" t="s">
        <v>795</v>
      </c>
      <c r="I113" s="29" t="s">
        <v>855</v>
      </c>
      <c r="J113" s="29" t="s">
        <v>1111</v>
      </c>
      <c r="K113" s="30" t="s">
        <v>1694</v>
      </c>
      <c r="L113" s="30" t="s">
        <v>1695</v>
      </c>
      <c r="M113" s="29" t="s">
        <v>1266</v>
      </c>
      <c r="N113" s="29" t="s">
        <v>1412</v>
      </c>
      <c r="O113" s="30" t="s">
        <v>1195</v>
      </c>
      <c r="P113" s="30" t="s">
        <v>1696</v>
      </c>
      <c r="Q113" s="29" t="s">
        <v>1697</v>
      </c>
      <c r="R113" s="31"/>
    </row>
    <row r="114" spans="1:18" ht="15" customHeight="1">
      <c r="A114" s="28" t="s">
        <v>1698</v>
      </c>
      <c r="B114" s="28" t="s">
        <v>103</v>
      </c>
      <c r="C114" s="30" t="s">
        <v>765</v>
      </c>
      <c r="D114" s="30" t="s">
        <v>748</v>
      </c>
      <c r="E114" s="29" t="s">
        <v>764</v>
      </c>
      <c r="F114" s="29" t="s">
        <v>779</v>
      </c>
      <c r="G114" s="30" t="s">
        <v>781</v>
      </c>
      <c r="H114" s="30" t="s">
        <v>1699</v>
      </c>
      <c r="I114" s="29" t="s">
        <v>839</v>
      </c>
      <c r="J114" s="29" t="s">
        <v>873</v>
      </c>
      <c r="K114" s="30" t="s">
        <v>1700</v>
      </c>
      <c r="L114" s="30" t="s">
        <v>1701</v>
      </c>
      <c r="M114" s="29" t="s">
        <v>765</v>
      </c>
      <c r="N114" s="29" t="s">
        <v>772</v>
      </c>
      <c r="O114" s="30" t="s">
        <v>1119</v>
      </c>
      <c r="P114" s="30" t="s">
        <v>775</v>
      </c>
      <c r="Q114" s="29" t="s">
        <v>1702</v>
      </c>
      <c r="R114" s="31"/>
    </row>
    <row r="115" spans="1:18" ht="15" customHeight="1">
      <c r="A115" s="28" t="s">
        <v>760</v>
      </c>
      <c r="B115" s="28" t="s">
        <v>104</v>
      </c>
      <c r="C115" s="30" t="s">
        <v>764</v>
      </c>
      <c r="D115" s="30" t="s">
        <v>773</v>
      </c>
      <c r="E115" s="29" t="s">
        <v>863</v>
      </c>
      <c r="F115" s="29" t="s">
        <v>810</v>
      </c>
      <c r="G115" s="30" t="s">
        <v>1703</v>
      </c>
      <c r="H115" s="30" t="s">
        <v>1704</v>
      </c>
      <c r="I115" s="29" t="s">
        <v>1179</v>
      </c>
      <c r="J115" s="29" t="s">
        <v>973</v>
      </c>
      <c r="K115" s="30" t="s">
        <v>1705</v>
      </c>
      <c r="L115" s="30" t="s">
        <v>1706</v>
      </c>
      <c r="M115" s="29" t="s">
        <v>824</v>
      </c>
      <c r="N115" s="29" t="s">
        <v>749</v>
      </c>
      <c r="O115" s="30" t="s">
        <v>819</v>
      </c>
      <c r="P115" s="30" t="s">
        <v>1707</v>
      </c>
      <c r="Q115" s="29" t="s">
        <v>1708</v>
      </c>
      <c r="R115" s="31"/>
    </row>
    <row r="116" spans="1:18" ht="15" customHeight="1">
      <c r="A116" s="28" t="s">
        <v>923</v>
      </c>
      <c r="B116" s="28" t="s">
        <v>105</v>
      </c>
      <c r="C116" s="30" t="s">
        <v>773</v>
      </c>
      <c r="D116" s="30" t="s">
        <v>764</v>
      </c>
      <c r="E116" s="29" t="s">
        <v>792</v>
      </c>
      <c r="F116" s="29" t="s">
        <v>818</v>
      </c>
      <c r="G116" s="30" t="s">
        <v>1118</v>
      </c>
      <c r="H116" s="30" t="s">
        <v>950</v>
      </c>
      <c r="I116" s="29" t="s">
        <v>1466</v>
      </c>
      <c r="J116" s="29" t="s">
        <v>1063</v>
      </c>
      <c r="K116" s="30" t="s">
        <v>1709</v>
      </c>
      <c r="L116" s="30" t="s">
        <v>1710</v>
      </c>
      <c r="M116" s="29" t="s">
        <v>855</v>
      </c>
      <c r="N116" s="29" t="s">
        <v>950</v>
      </c>
      <c r="O116" s="30" t="s">
        <v>1711</v>
      </c>
      <c r="P116" s="30" t="s">
        <v>1169</v>
      </c>
      <c r="Q116" s="29" t="s">
        <v>1712</v>
      </c>
      <c r="R116" s="31"/>
    </row>
    <row r="117" spans="1:18" ht="15" customHeight="1">
      <c r="A117" s="28" t="s">
        <v>1434</v>
      </c>
      <c r="B117" s="28" t="s">
        <v>106</v>
      </c>
      <c r="C117" s="30" t="s">
        <v>1284</v>
      </c>
      <c r="D117" s="30" t="s">
        <v>1029</v>
      </c>
      <c r="E117" s="29" t="s">
        <v>1169</v>
      </c>
      <c r="F117" s="29" t="s">
        <v>1713</v>
      </c>
      <c r="G117" s="30" t="s">
        <v>1714</v>
      </c>
      <c r="H117" s="30" t="s">
        <v>1715</v>
      </c>
      <c r="I117" s="29" t="s">
        <v>1716</v>
      </c>
      <c r="J117" s="29" t="s">
        <v>1410</v>
      </c>
      <c r="K117" s="30" t="s">
        <v>1717</v>
      </c>
      <c r="L117" s="30" t="s">
        <v>1718</v>
      </c>
      <c r="M117" s="29" t="s">
        <v>1719</v>
      </c>
      <c r="N117" s="29" t="s">
        <v>1720</v>
      </c>
      <c r="O117" s="30" t="s">
        <v>1721</v>
      </c>
      <c r="P117" s="30" t="s">
        <v>1722</v>
      </c>
      <c r="Q117" s="29" t="s">
        <v>1723</v>
      </c>
      <c r="R117" s="31"/>
    </row>
    <row r="118" spans="1:18" ht="15" customHeight="1">
      <c r="A118" s="28" t="s">
        <v>924</v>
      </c>
      <c r="B118" s="28" t="s">
        <v>107</v>
      </c>
      <c r="C118" s="30" t="s">
        <v>839</v>
      </c>
      <c r="D118" s="30" t="s">
        <v>749</v>
      </c>
      <c r="E118" s="29" t="s">
        <v>833</v>
      </c>
      <c r="F118" s="29" t="s">
        <v>1120</v>
      </c>
      <c r="G118" s="30" t="s">
        <v>1724</v>
      </c>
      <c r="H118" s="30" t="s">
        <v>1725</v>
      </c>
      <c r="I118" s="29" t="s">
        <v>1726</v>
      </c>
      <c r="J118" s="29" t="s">
        <v>781</v>
      </c>
      <c r="K118" s="30" t="s">
        <v>1727</v>
      </c>
      <c r="L118" s="30" t="s">
        <v>1728</v>
      </c>
      <c r="M118" s="29" t="s">
        <v>1173</v>
      </c>
      <c r="N118" s="29" t="s">
        <v>1729</v>
      </c>
      <c r="O118" s="30" t="s">
        <v>1730</v>
      </c>
      <c r="P118" s="30" t="s">
        <v>1731</v>
      </c>
      <c r="Q118" s="29" t="s">
        <v>1732</v>
      </c>
      <c r="R118" s="31"/>
    </row>
    <row r="119" spans="1:18" ht="15" customHeight="1">
      <c r="A119" s="28" t="s">
        <v>1182</v>
      </c>
      <c r="B119" s="28" t="s">
        <v>108</v>
      </c>
      <c r="C119" s="30" t="s">
        <v>747</v>
      </c>
      <c r="D119" s="30" t="s">
        <v>772</v>
      </c>
      <c r="E119" s="29" t="s">
        <v>986</v>
      </c>
      <c r="F119" s="29" t="s">
        <v>1008</v>
      </c>
      <c r="G119" s="30" t="s">
        <v>1733</v>
      </c>
      <c r="H119" s="30" t="s">
        <v>1734</v>
      </c>
      <c r="I119" s="29" t="s">
        <v>1288</v>
      </c>
      <c r="J119" s="29" t="s">
        <v>1523</v>
      </c>
      <c r="K119" s="30" t="s">
        <v>1735</v>
      </c>
      <c r="L119" s="30" t="s">
        <v>1736</v>
      </c>
      <c r="M119" s="29" t="s">
        <v>1332</v>
      </c>
      <c r="N119" s="29" t="s">
        <v>1585</v>
      </c>
      <c r="O119" s="30" t="s">
        <v>1737</v>
      </c>
      <c r="P119" s="30" t="s">
        <v>1738</v>
      </c>
      <c r="Q119" s="29" t="s">
        <v>1739</v>
      </c>
      <c r="R119" s="31"/>
    </row>
    <row r="120" spans="1:18" ht="15" customHeight="1">
      <c r="A120" s="28" t="s">
        <v>1740</v>
      </c>
      <c r="B120" s="28" t="s">
        <v>109</v>
      </c>
      <c r="C120" s="30" t="s">
        <v>764</v>
      </c>
      <c r="D120" s="30" t="s">
        <v>773</v>
      </c>
      <c r="E120" s="29" t="s">
        <v>772</v>
      </c>
      <c r="F120" s="29" t="s">
        <v>824</v>
      </c>
      <c r="G120" s="30" t="s">
        <v>1741</v>
      </c>
      <c r="H120" s="30" t="s">
        <v>1711</v>
      </c>
      <c r="I120" s="29" t="s">
        <v>1293</v>
      </c>
      <c r="J120" s="29" t="s">
        <v>950</v>
      </c>
      <c r="K120" s="30" t="s">
        <v>1742</v>
      </c>
      <c r="L120" s="30" t="s">
        <v>1743</v>
      </c>
      <c r="M120" s="29" t="s">
        <v>852</v>
      </c>
      <c r="N120" s="29" t="s">
        <v>906</v>
      </c>
      <c r="O120" s="30" t="s">
        <v>1744</v>
      </c>
      <c r="P120" s="30" t="s">
        <v>1358</v>
      </c>
      <c r="Q120" s="29" t="s">
        <v>1745</v>
      </c>
      <c r="R120" s="31"/>
    </row>
    <row r="121" spans="1:18" ht="15" customHeight="1">
      <c r="A121" s="28" t="s">
        <v>1373</v>
      </c>
      <c r="B121" s="28" t="s">
        <v>110</v>
      </c>
      <c r="C121" s="30" t="s">
        <v>863</v>
      </c>
      <c r="D121" s="30" t="s">
        <v>774</v>
      </c>
      <c r="E121" s="29" t="s">
        <v>1746</v>
      </c>
      <c r="F121" s="29" t="s">
        <v>1747</v>
      </c>
      <c r="G121" s="30" t="s">
        <v>1748</v>
      </c>
      <c r="H121" s="30" t="s">
        <v>1749</v>
      </c>
      <c r="I121" s="29" t="s">
        <v>889</v>
      </c>
      <c r="J121" s="29" t="s">
        <v>1750</v>
      </c>
      <c r="K121" s="30" t="s">
        <v>1751</v>
      </c>
      <c r="L121" s="30" t="s">
        <v>1752</v>
      </c>
      <c r="M121" s="29" t="s">
        <v>1753</v>
      </c>
      <c r="N121" s="29" t="s">
        <v>1754</v>
      </c>
      <c r="O121" s="30" t="s">
        <v>1755</v>
      </c>
      <c r="P121" s="30" t="s">
        <v>1756</v>
      </c>
      <c r="Q121" s="29" t="s">
        <v>1757</v>
      </c>
      <c r="R121" s="31"/>
    </row>
    <row r="122" spans="1:18" ht="15" customHeight="1">
      <c r="A122" s="28" t="s">
        <v>1435</v>
      </c>
      <c r="B122" s="28" t="s">
        <v>111</v>
      </c>
      <c r="C122" s="30" t="s">
        <v>792</v>
      </c>
      <c r="D122" s="30" t="s">
        <v>747</v>
      </c>
      <c r="E122" s="29" t="s">
        <v>782</v>
      </c>
      <c r="F122" s="29" t="s">
        <v>774</v>
      </c>
      <c r="G122" s="30" t="s">
        <v>1758</v>
      </c>
      <c r="H122" s="30" t="s">
        <v>1759</v>
      </c>
      <c r="I122" s="29" t="s">
        <v>1226</v>
      </c>
      <c r="J122" s="29" t="s">
        <v>1121</v>
      </c>
      <c r="K122" s="30" t="s">
        <v>1760</v>
      </c>
      <c r="L122" s="30" t="s">
        <v>1761</v>
      </c>
      <c r="M122" s="29" t="s">
        <v>1118</v>
      </c>
      <c r="N122" s="29" t="s">
        <v>866</v>
      </c>
      <c r="O122" s="30" t="s">
        <v>1762</v>
      </c>
      <c r="P122" s="30" t="s">
        <v>1744</v>
      </c>
      <c r="Q122" s="29" t="s">
        <v>1763</v>
      </c>
      <c r="R122" s="31"/>
    </row>
    <row r="123" spans="1:18" ht="15" customHeight="1">
      <c r="A123" s="28" t="s">
        <v>1764</v>
      </c>
      <c r="B123" s="28" t="s">
        <v>112</v>
      </c>
      <c r="C123" s="30" t="s">
        <v>792</v>
      </c>
      <c r="D123" s="30" t="s">
        <v>824</v>
      </c>
      <c r="E123" s="29" t="s">
        <v>783</v>
      </c>
      <c r="F123" s="29" t="s">
        <v>783</v>
      </c>
      <c r="G123" s="30" t="s">
        <v>1765</v>
      </c>
      <c r="H123" s="30" t="s">
        <v>1011</v>
      </c>
      <c r="I123" s="29" t="s">
        <v>802</v>
      </c>
      <c r="J123" s="29" t="s">
        <v>1618</v>
      </c>
      <c r="K123" s="30" t="s">
        <v>964</v>
      </c>
      <c r="L123" s="30" t="s">
        <v>1766</v>
      </c>
      <c r="M123" s="29" t="s">
        <v>758</v>
      </c>
      <c r="N123" s="29" t="s">
        <v>1179</v>
      </c>
      <c r="O123" s="30" t="s">
        <v>1767</v>
      </c>
      <c r="P123" s="30" t="s">
        <v>1768</v>
      </c>
      <c r="Q123" s="29" t="s">
        <v>1769</v>
      </c>
      <c r="R123" s="31"/>
    </row>
    <row r="124" spans="1:18" ht="15" customHeight="1">
      <c r="A124" s="28" t="s">
        <v>1226</v>
      </c>
      <c r="B124" s="28" t="s">
        <v>113</v>
      </c>
      <c r="C124" s="30" t="s">
        <v>747</v>
      </c>
      <c r="D124" s="30" t="s">
        <v>773</v>
      </c>
      <c r="E124" s="29" t="s">
        <v>823</v>
      </c>
      <c r="F124" s="29" t="s">
        <v>786</v>
      </c>
      <c r="G124" s="30" t="s">
        <v>826</v>
      </c>
      <c r="H124" s="30" t="s">
        <v>1770</v>
      </c>
      <c r="I124" s="29" t="s">
        <v>906</v>
      </c>
      <c r="J124" s="29" t="s">
        <v>950</v>
      </c>
      <c r="K124" s="30" t="s">
        <v>1771</v>
      </c>
      <c r="L124" s="30" t="s">
        <v>1772</v>
      </c>
      <c r="M124" s="29" t="s">
        <v>863</v>
      </c>
      <c r="N124" s="29" t="s">
        <v>786</v>
      </c>
      <c r="O124" s="30" t="s">
        <v>1406</v>
      </c>
      <c r="P124" s="30" t="s">
        <v>1164</v>
      </c>
      <c r="Q124" s="29" t="s">
        <v>1773</v>
      </c>
      <c r="R124" s="31"/>
    </row>
    <row r="125" spans="1:18" ht="15" customHeight="1">
      <c r="A125" s="28" t="s">
        <v>1227</v>
      </c>
      <c r="B125" s="28" t="s">
        <v>114</v>
      </c>
      <c r="C125" s="30" t="s">
        <v>773</v>
      </c>
      <c r="D125" s="30" t="s">
        <v>765</v>
      </c>
      <c r="E125" s="29" t="s">
        <v>772</v>
      </c>
      <c r="F125" s="29" t="s">
        <v>942</v>
      </c>
      <c r="G125" s="30" t="s">
        <v>781</v>
      </c>
      <c r="H125" s="30" t="s">
        <v>1774</v>
      </c>
      <c r="I125" s="29" t="s">
        <v>906</v>
      </c>
      <c r="J125" s="29" t="s">
        <v>839</v>
      </c>
      <c r="K125" s="30" t="s">
        <v>1775</v>
      </c>
      <c r="L125" s="30" t="s">
        <v>1776</v>
      </c>
      <c r="M125" s="29" t="s">
        <v>750</v>
      </c>
      <c r="N125" s="29" t="s">
        <v>810</v>
      </c>
      <c r="O125" s="30" t="s">
        <v>1777</v>
      </c>
      <c r="P125" s="30" t="s">
        <v>1726</v>
      </c>
      <c r="Q125" s="29" t="s">
        <v>1778</v>
      </c>
      <c r="R125" s="31"/>
    </row>
    <row r="126" spans="1:18" ht="15" customHeight="1">
      <c r="A126" s="28" t="s">
        <v>1374</v>
      </c>
      <c r="B126" s="28" t="s">
        <v>115</v>
      </c>
      <c r="C126" s="30" t="s">
        <v>773</v>
      </c>
      <c r="D126" s="30" t="s">
        <v>747</v>
      </c>
      <c r="E126" s="29" t="s">
        <v>757</v>
      </c>
      <c r="F126" s="29" t="s">
        <v>783</v>
      </c>
      <c r="G126" s="30" t="s">
        <v>1779</v>
      </c>
      <c r="H126" s="30" t="s">
        <v>1780</v>
      </c>
      <c r="I126" s="29" t="s">
        <v>1781</v>
      </c>
      <c r="J126" s="29" t="s">
        <v>1782</v>
      </c>
      <c r="K126" s="30" t="s">
        <v>1783</v>
      </c>
      <c r="L126" s="30" t="s">
        <v>1784</v>
      </c>
      <c r="M126" s="29" t="s">
        <v>1412</v>
      </c>
      <c r="N126" s="29" t="s">
        <v>1119</v>
      </c>
      <c r="O126" s="30" t="s">
        <v>983</v>
      </c>
      <c r="P126" s="30" t="s">
        <v>1785</v>
      </c>
      <c r="Q126" s="29" t="s">
        <v>1786</v>
      </c>
      <c r="R126" s="31"/>
    </row>
    <row r="127" spans="1:18" ht="15" customHeight="1">
      <c r="A127" s="28" t="s">
        <v>1239</v>
      </c>
      <c r="B127" s="28" t="s">
        <v>116</v>
      </c>
      <c r="C127" s="30" t="s">
        <v>748</v>
      </c>
      <c r="D127" s="30" t="s">
        <v>763</v>
      </c>
      <c r="E127" s="29" t="s">
        <v>778</v>
      </c>
      <c r="F127" s="29" t="s">
        <v>779</v>
      </c>
      <c r="G127" s="30" t="s">
        <v>1787</v>
      </c>
      <c r="H127" s="30" t="s">
        <v>1788</v>
      </c>
      <c r="I127" s="29" t="s">
        <v>797</v>
      </c>
      <c r="J127" s="29" t="s">
        <v>778</v>
      </c>
      <c r="K127" s="30" t="s">
        <v>1789</v>
      </c>
      <c r="L127" s="30" t="s">
        <v>1790</v>
      </c>
      <c r="M127" s="29" t="s">
        <v>772</v>
      </c>
      <c r="N127" s="29" t="s">
        <v>792</v>
      </c>
      <c r="O127" s="30" t="s">
        <v>802</v>
      </c>
      <c r="P127" s="30" t="s">
        <v>1475</v>
      </c>
      <c r="Q127" s="29" t="s">
        <v>1791</v>
      </c>
      <c r="R127" s="31"/>
    </row>
    <row r="128" spans="1:18" ht="15" customHeight="1">
      <c r="A128" s="28" t="s">
        <v>787</v>
      </c>
      <c r="B128" s="28" t="s">
        <v>117</v>
      </c>
      <c r="C128" s="30" t="s">
        <v>747</v>
      </c>
      <c r="D128" s="30" t="s">
        <v>748</v>
      </c>
      <c r="E128" s="29" t="s">
        <v>749</v>
      </c>
      <c r="F128" s="29" t="s">
        <v>873</v>
      </c>
      <c r="G128" s="30" t="s">
        <v>1792</v>
      </c>
      <c r="H128" s="30" t="s">
        <v>1793</v>
      </c>
      <c r="I128" s="29" t="s">
        <v>1118</v>
      </c>
      <c r="J128" s="29" t="s">
        <v>1075</v>
      </c>
      <c r="K128" s="30" t="s">
        <v>1794</v>
      </c>
      <c r="L128" s="30" t="s">
        <v>1795</v>
      </c>
      <c r="M128" s="29" t="s">
        <v>758</v>
      </c>
      <c r="N128" s="29" t="s">
        <v>852</v>
      </c>
      <c r="O128" s="30" t="s">
        <v>780</v>
      </c>
      <c r="P128" s="30" t="s">
        <v>1796</v>
      </c>
      <c r="Q128" s="29" t="s">
        <v>1797</v>
      </c>
      <c r="R128" s="31"/>
    </row>
    <row r="129" spans="1:18" ht="15" customHeight="1">
      <c r="A129" s="28" t="s">
        <v>1536</v>
      </c>
      <c r="B129" s="28" t="s">
        <v>118</v>
      </c>
      <c r="C129" s="30" t="s">
        <v>765</v>
      </c>
      <c r="D129" s="30" t="s">
        <v>765</v>
      </c>
      <c r="E129" s="29" t="s">
        <v>765</v>
      </c>
      <c r="F129" s="29" t="s">
        <v>765</v>
      </c>
      <c r="G129" s="30" t="s">
        <v>1007</v>
      </c>
      <c r="H129" s="30" t="s">
        <v>1798</v>
      </c>
      <c r="I129" s="29" t="s">
        <v>773</v>
      </c>
      <c r="J129" s="29" t="s">
        <v>773</v>
      </c>
      <c r="K129" s="30" t="s">
        <v>1799</v>
      </c>
      <c r="L129" s="30" t="s">
        <v>1800</v>
      </c>
      <c r="M129" s="29" t="s">
        <v>763</v>
      </c>
      <c r="N129" s="29" t="s">
        <v>765</v>
      </c>
      <c r="O129" s="30" t="s">
        <v>818</v>
      </c>
      <c r="P129" s="30" t="s">
        <v>818</v>
      </c>
      <c r="Q129" s="29" t="s">
        <v>836</v>
      </c>
      <c r="R129" s="31"/>
    </row>
    <row r="130" spans="1:18" ht="15" customHeight="1">
      <c r="A130" s="28" t="s">
        <v>759</v>
      </c>
      <c r="B130" s="28" t="s">
        <v>119</v>
      </c>
      <c r="C130" s="30" t="s">
        <v>765</v>
      </c>
      <c r="D130" s="30" t="s">
        <v>765</v>
      </c>
      <c r="E130" s="29" t="s">
        <v>757</v>
      </c>
      <c r="F130" s="29" t="s">
        <v>824</v>
      </c>
      <c r="G130" s="30" t="s">
        <v>906</v>
      </c>
      <c r="H130" s="30" t="s">
        <v>758</v>
      </c>
      <c r="I130" s="29" t="s">
        <v>814</v>
      </c>
      <c r="J130" s="29" t="s">
        <v>1028</v>
      </c>
      <c r="K130" s="30" t="s">
        <v>1801</v>
      </c>
      <c r="L130" s="30" t="s">
        <v>1802</v>
      </c>
      <c r="M130" s="29" t="s">
        <v>863</v>
      </c>
      <c r="N130" s="29" t="s">
        <v>797</v>
      </c>
      <c r="O130" s="30" t="s">
        <v>1803</v>
      </c>
      <c r="P130" s="30" t="s">
        <v>1463</v>
      </c>
      <c r="Q130" s="29" t="s">
        <v>1804</v>
      </c>
      <c r="R130" s="31"/>
    </row>
    <row r="131" spans="1:18" ht="15" customHeight="1">
      <c r="A131" s="28" t="s">
        <v>1805</v>
      </c>
      <c r="B131" s="28" t="s">
        <v>120</v>
      </c>
      <c r="C131" s="30" t="s">
        <v>748</v>
      </c>
      <c r="D131" s="30" t="s">
        <v>763</v>
      </c>
      <c r="E131" s="29" t="s">
        <v>765</v>
      </c>
      <c r="F131" s="29" t="s">
        <v>747</v>
      </c>
      <c r="G131" s="30" t="s">
        <v>1806</v>
      </c>
      <c r="H131" s="30" t="s">
        <v>1807</v>
      </c>
      <c r="I131" s="29" t="s">
        <v>764</v>
      </c>
      <c r="J131" s="29" t="s">
        <v>773</v>
      </c>
      <c r="K131" s="30" t="s">
        <v>1713</v>
      </c>
      <c r="L131" s="30" t="s">
        <v>1611</v>
      </c>
      <c r="M131" s="29" t="s">
        <v>763</v>
      </c>
      <c r="N131" s="29" t="s">
        <v>772</v>
      </c>
      <c r="O131" s="30" t="s">
        <v>774</v>
      </c>
      <c r="P131" s="30" t="s">
        <v>1284</v>
      </c>
      <c r="Q131" s="29" t="s">
        <v>1808</v>
      </c>
      <c r="R131" s="31"/>
    </row>
    <row r="132" spans="1:18" ht="15" customHeight="1">
      <c r="A132" s="28" t="s">
        <v>1809</v>
      </c>
      <c r="B132" s="28" t="s">
        <v>121</v>
      </c>
      <c r="C132" s="30" t="s">
        <v>775</v>
      </c>
      <c r="D132" s="30" t="s">
        <v>1263</v>
      </c>
      <c r="E132" s="29" t="s">
        <v>1810</v>
      </c>
      <c r="F132" s="29" t="s">
        <v>1811</v>
      </c>
      <c r="G132" s="30" t="s">
        <v>1812</v>
      </c>
      <c r="H132" s="30" t="s">
        <v>1813</v>
      </c>
      <c r="I132" s="29" t="s">
        <v>1814</v>
      </c>
      <c r="J132" s="29" t="s">
        <v>1815</v>
      </c>
      <c r="K132" s="30" t="s">
        <v>1816</v>
      </c>
      <c r="L132" s="30" t="s">
        <v>1817</v>
      </c>
      <c r="M132" s="29" t="s">
        <v>1770</v>
      </c>
      <c r="N132" s="29" t="s">
        <v>1818</v>
      </c>
      <c r="O132" s="30" t="s">
        <v>1819</v>
      </c>
      <c r="P132" s="30" t="s">
        <v>1820</v>
      </c>
      <c r="Q132" s="29" t="s">
        <v>1821</v>
      </c>
      <c r="R132" s="31"/>
    </row>
    <row r="133" spans="1:18" ht="15" customHeight="1">
      <c r="A133" s="28" t="s">
        <v>979</v>
      </c>
      <c r="B133" s="28" t="s">
        <v>122</v>
      </c>
      <c r="C133" s="30" t="s">
        <v>818</v>
      </c>
      <c r="D133" s="30" t="s">
        <v>749</v>
      </c>
      <c r="E133" s="29" t="s">
        <v>908</v>
      </c>
      <c r="F133" s="29" t="s">
        <v>1026</v>
      </c>
      <c r="G133" s="30" t="s">
        <v>1822</v>
      </c>
      <c r="H133" s="30" t="s">
        <v>1823</v>
      </c>
      <c r="I133" s="29" t="s">
        <v>1394</v>
      </c>
      <c r="J133" s="29" t="s">
        <v>1824</v>
      </c>
      <c r="K133" s="30" t="s">
        <v>1825</v>
      </c>
      <c r="L133" s="30" t="s">
        <v>1826</v>
      </c>
      <c r="M133" s="29" t="s">
        <v>1827</v>
      </c>
      <c r="N133" s="29" t="s">
        <v>1828</v>
      </c>
      <c r="O133" s="30" t="s">
        <v>1564</v>
      </c>
      <c r="P133" s="30" t="s">
        <v>1829</v>
      </c>
      <c r="Q133" s="29" t="s">
        <v>1830</v>
      </c>
      <c r="R133" s="31"/>
    </row>
    <row r="134" spans="1:18" ht="15" customHeight="1">
      <c r="A134" s="28" t="s">
        <v>932</v>
      </c>
      <c r="B134" s="28" t="s">
        <v>123</v>
      </c>
      <c r="C134" s="30" t="s">
        <v>748</v>
      </c>
      <c r="D134" s="30" t="s">
        <v>748</v>
      </c>
      <c r="E134" s="29" t="s">
        <v>773</v>
      </c>
      <c r="F134" s="29" t="s">
        <v>772</v>
      </c>
      <c r="G134" s="30" t="s">
        <v>1831</v>
      </c>
      <c r="H134" s="30" t="s">
        <v>1832</v>
      </c>
      <c r="I134" s="29" t="s">
        <v>778</v>
      </c>
      <c r="J134" s="29" t="s">
        <v>797</v>
      </c>
      <c r="K134" s="30" t="s">
        <v>1833</v>
      </c>
      <c r="L134" s="30" t="s">
        <v>1834</v>
      </c>
      <c r="M134" s="29" t="s">
        <v>764</v>
      </c>
      <c r="N134" s="29" t="s">
        <v>773</v>
      </c>
      <c r="O134" s="30" t="s">
        <v>786</v>
      </c>
      <c r="P134" s="30" t="s">
        <v>839</v>
      </c>
      <c r="Q134" s="29" t="s">
        <v>1835</v>
      </c>
      <c r="R134" s="31"/>
    </row>
    <row r="135" spans="1:18" ht="15" customHeight="1">
      <c r="A135" s="28" t="s">
        <v>899</v>
      </c>
      <c r="B135" s="28" t="s">
        <v>124</v>
      </c>
      <c r="C135" s="30" t="s">
        <v>748</v>
      </c>
      <c r="D135" s="30" t="s">
        <v>773</v>
      </c>
      <c r="E135" s="29" t="s">
        <v>778</v>
      </c>
      <c r="F135" s="29" t="s">
        <v>863</v>
      </c>
      <c r="G135" s="30" t="s">
        <v>1259</v>
      </c>
      <c r="H135" s="30" t="s">
        <v>1836</v>
      </c>
      <c r="I135" s="29" t="s">
        <v>779</v>
      </c>
      <c r="J135" s="29" t="s">
        <v>823</v>
      </c>
      <c r="K135" s="30" t="s">
        <v>1837</v>
      </c>
      <c r="L135" s="30" t="s">
        <v>1171</v>
      </c>
      <c r="M135" s="29" t="s">
        <v>792</v>
      </c>
      <c r="N135" s="29" t="s">
        <v>747</v>
      </c>
      <c r="O135" s="30" t="s">
        <v>979</v>
      </c>
      <c r="P135" s="30" t="s">
        <v>1809</v>
      </c>
      <c r="Q135" s="29" t="s">
        <v>1838</v>
      </c>
      <c r="R135" s="31"/>
    </row>
    <row r="136" spans="1:18" ht="15" customHeight="1">
      <c r="A136" s="28" t="s">
        <v>1839</v>
      </c>
      <c r="B136" s="28" t="s">
        <v>125</v>
      </c>
      <c r="C136" s="30" t="s">
        <v>748</v>
      </c>
      <c r="D136" s="30" t="s">
        <v>764</v>
      </c>
      <c r="E136" s="29" t="s">
        <v>747</v>
      </c>
      <c r="F136" s="29" t="s">
        <v>764</v>
      </c>
      <c r="G136" s="30" t="s">
        <v>1459</v>
      </c>
      <c r="H136" s="30" t="s">
        <v>1738</v>
      </c>
      <c r="I136" s="29" t="s">
        <v>863</v>
      </c>
      <c r="J136" s="29" t="s">
        <v>758</v>
      </c>
      <c r="K136" s="30" t="s">
        <v>1840</v>
      </c>
      <c r="L136" s="30" t="s">
        <v>1841</v>
      </c>
      <c r="M136" s="29" t="s">
        <v>779</v>
      </c>
      <c r="N136" s="29" t="s">
        <v>779</v>
      </c>
      <c r="O136" s="30" t="s">
        <v>1263</v>
      </c>
      <c r="P136" s="30" t="s">
        <v>754</v>
      </c>
      <c r="Q136" s="29" t="s">
        <v>1802</v>
      </c>
      <c r="R136" s="31"/>
    </row>
    <row r="137" spans="1:18" ht="15" customHeight="1">
      <c r="A137" s="28" t="s">
        <v>1613</v>
      </c>
      <c r="B137" s="28" t="s">
        <v>126</v>
      </c>
      <c r="C137" s="30" t="s">
        <v>824</v>
      </c>
      <c r="D137" s="30" t="s">
        <v>792</v>
      </c>
      <c r="E137" s="29" t="s">
        <v>1130</v>
      </c>
      <c r="F137" s="29" t="s">
        <v>1373</v>
      </c>
      <c r="G137" s="30" t="s">
        <v>1842</v>
      </c>
      <c r="H137" s="30" t="s">
        <v>1175</v>
      </c>
      <c r="I137" s="29" t="s">
        <v>1523</v>
      </c>
      <c r="J137" s="29" t="s">
        <v>1843</v>
      </c>
      <c r="K137" s="30" t="s">
        <v>1844</v>
      </c>
      <c r="L137" s="30" t="s">
        <v>1845</v>
      </c>
      <c r="M137" s="29" t="s">
        <v>1846</v>
      </c>
      <c r="N137" s="29" t="s">
        <v>924</v>
      </c>
      <c r="O137" s="30" t="s">
        <v>1847</v>
      </c>
      <c r="P137" s="30" t="s">
        <v>1848</v>
      </c>
      <c r="Q137" s="29" t="s">
        <v>1849</v>
      </c>
      <c r="R137" s="31"/>
    </row>
    <row r="138" spans="1:18" ht="15" customHeight="1">
      <c r="A138" s="28" t="s">
        <v>1850</v>
      </c>
      <c r="B138" s="28" t="s">
        <v>127</v>
      </c>
      <c r="C138" s="30" t="s">
        <v>765</v>
      </c>
      <c r="D138" s="30" t="s">
        <v>747</v>
      </c>
      <c r="E138" s="29" t="s">
        <v>866</v>
      </c>
      <c r="F138" s="29" t="s">
        <v>811</v>
      </c>
      <c r="G138" s="30" t="s">
        <v>1774</v>
      </c>
      <c r="H138" s="30" t="s">
        <v>1851</v>
      </c>
      <c r="I138" s="29" t="s">
        <v>1852</v>
      </c>
      <c r="J138" s="29" t="s">
        <v>866</v>
      </c>
      <c r="K138" s="30" t="s">
        <v>1853</v>
      </c>
      <c r="L138" s="30" t="s">
        <v>1854</v>
      </c>
      <c r="M138" s="29" t="s">
        <v>839</v>
      </c>
      <c r="N138" s="29" t="s">
        <v>1124</v>
      </c>
      <c r="O138" s="30" t="s">
        <v>915</v>
      </c>
      <c r="P138" s="30" t="s">
        <v>1744</v>
      </c>
      <c r="Q138" s="29" t="s">
        <v>1855</v>
      </c>
      <c r="R138" s="31"/>
    </row>
    <row r="139" spans="1:18" ht="15" customHeight="1">
      <c r="A139" s="28" t="s">
        <v>1579</v>
      </c>
      <c r="B139" s="28" t="s">
        <v>128</v>
      </c>
      <c r="C139" s="30" t="s">
        <v>773</v>
      </c>
      <c r="D139" s="30" t="s">
        <v>748</v>
      </c>
      <c r="E139" s="29" t="s">
        <v>763</v>
      </c>
      <c r="F139" s="29" t="s">
        <v>747</v>
      </c>
      <c r="G139" s="30" t="s">
        <v>1856</v>
      </c>
      <c r="H139" s="30" t="s">
        <v>1857</v>
      </c>
      <c r="I139" s="29" t="s">
        <v>747</v>
      </c>
      <c r="J139" s="29" t="s">
        <v>764</v>
      </c>
      <c r="K139" s="30" t="s">
        <v>1858</v>
      </c>
      <c r="L139" s="30" t="s">
        <v>1345</v>
      </c>
      <c r="M139" s="29" t="s">
        <v>764</v>
      </c>
      <c r="N139" s="29" t="s">
        <v>747</v>
      </c>
      <c r="O139" s="30" t="s">
        <v>950</v>
      </c>
      <c r="P139" s="30" t="s">
        <v>1293</v>
      </c>
      <c r="Q139" s="29" t="s">
        <v>1859</v>
      </c>
      <c r="R139" s="31"/>
    </row>
    <row r="140" spans="1:18" ht="15" customHeight="1">
      <c r="A140" s="28" t="s">
        <v>833</v>
      </c>
      <c r="B140" s="28" t="s">
        <v>129</v>
      </c>
      <c r="C140" s="30" t="s">
        <v>748</v>
      </c>
      <c r="D140" s="30" t="s">
        <v>763</v>
      </c>
      <c r="E140" s="29" t="s">
        <v>775</v>
      </c>
      <c r="F140" s="29" t="s">
        <v>1119</v>
      </c>
      <c r="G140" s="30" t="s">
        <v>1860</v>
      </c>
      <c r="H140" s="30" t="s">
        <v>1861</v>
      </c>
      <c r="I140" s="29" t="s">
        <v>1852</v>
      </c>
      <c r="J140" s="29" t="s">
        <v>1011</v>
      </c>
      <c r="K140" s="30" t="s">
        <v>1862</v>
      </c>
      <c r="L140" s="30" t="s">
        <v>1863</v>
      </c>
      <c r="M140" s="29" t="s">
        <v>1118</v>
      </c>
      <c r="N140" s="29" t="s">
        <v>1412</v>
      </c>
      <c r="O140" s="30" t="s">
        <v>1782</v>
      </c>
      <c r="P140" s="30" t="s">
        <v>1746</v>
      </c>
      <c r="Q140" s="29" t="s">
        <v>1864</v>
      </c>
      <c r="R140" s="31"/>
    </row>
    <row r="141" spans="1:18" ht="15" customHeight="1">
      <c r="A141" s="28" t="s">
        <v>834</v>
      </c>
      <c r="B141" s="28" t="s">
        <v>130</v>
      </c>
      <c r="C141" s="30" t="s">
        <v>748</v>
      </c>
      <c r="D141" s="30" t="s">
        <v>773</v>
      </c>
      <c r="E141" s="29" t="s">
        <v>764</v>
      </c>
      <c r="F141" s="29" t="s">
        <v>765</v>
      </c>
      <c r="G141" s="30" t="s">
        <v>1865</v>
      </c>
      <c r="H141" s="30" t="s">
        <v>1866</v>
      </c>
      <c r="I141" s="29" t="s">
        <v>772</v>
      </c>
      <c r="J141" s="29" t="s">
        <v>792</v>
      </c>
      <c r="K141" s="30" t="s">
        <v>1867</v>
      </c>
      <c r="L141" s="30" t="s">
        <v>1381</v>
      </c>
      <c r="M141" s="29" t="s">
        <v>747</v>
      </c>
      <c r="N141" s="29" t="s">
        <v>823</v>
      </c>
      <c r="O141" s="30" t="s">
        <v>1582</v>
      </c>
      <c r="P141" s="30" t="s">
        <v>992</v>
      </c>
      <c r="Q141" s="29" t="s">
        <v>1868</v>
      </c>
      <c r="R141" s="31"/>
    </row>
    <row r="142" spans="1:18" ht="15" customHeight="1">
      <c r="A142" s="28" t="s">
        <v>1522</v>
      </c>
      <c r="B142" s="28" t="s">
        <v>131</v>
      </c>
      <c r="C142" s="30" t="s">
        <v>748</v>
      </c>
      <c r="D142" s="30" t="s">
        <v>748</v>
      </c>
      <c r="E142" s="29" t="s">
        <v>748</v>
      </c>
      <c r="F142" s="29" t="s">
        <v>763</v>
      </c>
      <c r="G142" s="30" t="s">
        <v>1869</v>
      </c>
      <c r="H142" s="30" t="s">
        <v>994</v>
      </c>
      <c r="I142" s="29" t="s">
        <v>764</v>
      </c>
      <c r="J142" s="29" t="s">
        <v>763</v>
      </c>
      <c r="K142" s="30" t="s">
        <v>1870</v>
      </c>
      <c r="L142" s="30" t="s">
        <v>1871</v>
      </c>
      <c r="M142" s="29" t="s">
        <v>773</v>
      </c>
      <c r="N142" s="29" t="s">
        <v>765</v>
      </c>
      <c r="O142" s="30" t="s">
        <v>852</v>
      </c>
      <c r="P142" s="30" t="s">
        <v>772</v>
      </c>
      <c r="Q142" s="29" t="s">
        <v>1872</v>
      </c>
      <c r="R142" s="31"/>
    </row>
    <row r="143" spans="1:18" ht="15" customHeight="1">
      <c r="A143" s="28" t="s">
        <v>1619</v>
      </c>
      <c r="B143" s="28" t="s">
        <v>132</v>
      </c>
      <c r="C143" s="30" t="s">
        <v>773</v>
      </c>
      <c r="D143" s="30" t="s">
        <v>763</v>
      </c>
      <c r="E143" s="29" t="s">
        <v>792</v>
      </c>
      <c r="F143" s="29" t="s">
        <v>852</v>
      </c>
      <c r="G143" s="30" t="s">
        <v>1873</v>
      </c>
      <c r="H143" s="30" t="s">
        <v>1874</v>
      </c>
      <c r="I143" s="29" t="s">
        <v>1618</v>
      </c>
      <c r="J143" s="29" t="s">
        <v>1374</v>
      </c>
      <c r="K143" s="30" t="s">
        <v>1875</v>
      </c>
      <c r="L143" s="30" t="s">
        <v>1876</v>
      </c>
      <c r="M143" s="29" t="s">
        <v>906</v>
      </c>
      <c r="N143" s="29" t="s">
        <v>939</v>
      </c>
      <c r="O143" s="30" t="s">
        <v>914</v>
      </c>
      <c r="P143" s="30" t="s">
        <v>1274</v>
      </c>
      <c r="Q143" s="29" t="s">
        <v>1877</v>
      </c>
      <c r="R143" s="31"/>
    </row>
    <row r="144" spans="1:18" ht="15" customHeight="1">
      <c r="A144" s="28" t="s">
        <v>1243</v>
      </c>
      <c r="B144" s="28" t="s">
        <v>133</v>
      </c>
      <c r="C144" s="30" t="s">
        <v>763</v>
      </c>
      <c r="D144" s="30" t="s">
        <v>748</v>
      </c>
      <c r="E144" s="29" t="s">
        <v>773</v>
      </c>
      <c r="F144" s="29" t="s">
        <v>747</v>
      </c>
      <c r="G144" s="30" t="s">
        <v>1878</v>
      </c>
      <c r="H144" s="30" t="s">
        <v>1879</v>
      </c>
      <c r="I144" s="29" t="s">
        <v>747</v>
      </c>
      <c r="J144" s="29" t="s">
        <v>786</v>
      </c>
      <c r="K144" s="30" t="s">
        <v>1880</v>
      </c>
      <c r="L144" s="30" t="s">
        <v>1881</v>
      </c>
      <c r="M144" s="29" t="s">
        <v>772</v>
      </c>
      <c r="N144" s="29" t="s">
        <v>747</v>
      </c>
      <c r="O144" s="30" t="s">
        <v>923</v>
      </c>
      <c r="P144" s="30" t="s">
        <v>1153</v>
      </c>
      <c r="Q144" s="29" t="s">
        <v>1882</v>
      </c>
      <c r="R144" s="31"/>
    </row>
    <row r="145" spans="1:18" ht="15" customHeight="1">
      <c r="A145" s="28" t="s">
        <v>1883</v>
      </c>
      <c r="B145" s="28" t="s">
        <v>134</v>
      </c>
      <c r="C145" s="30" t="s">
        <v>763</v>
      </c>
      <c r="D145" s="30" t="s">
        <v>763</v>
      </c>
      <c r="E145" s="29" t="s">
        <v>772</v>
      </c>
      <c r="F145" s="29" t="s">
        <v>779</v>
      </c>
      <c r="G145" s="30" t="s">
        <v>1030</v>
      </c>
      <c r="H145" s="30" t="s">
        <v>1884</v>
      </c>
      <c r="I145" s="29" t="s">
        <v>778</v>
      </c>
      <c r="J145" s="29" t="s">
        <v>797</v>
      </c>
      <c r="K145" s="30" t="s">
        <v>1793</v>
      </c>
      <c r="L145" s="30" t="s">
        <v>1885</v>
      </c>
      <c r="M145" s="29" t="s">
        <v>764</v>
      </c>
      <c r="N145" s="29" t="s">
        <v>772</v>
      </c>
      <c r="O145" s="30" t="s">
        <v>814</v>
      </c>
      <c r="P145" s="30" t="s">
        <v>1765</v>
      </c>
      <c r="Q145" s="29" t="s">
        <v>1886</v>
      </c>
      <c r="R145" s="31"/>
    </row>
    <row r="146" spans="1:18" ht="15" customHeight="1">
      <c r="A146" s="28" t="s">
        <v>895</v>
      </c>
      <c r="B146" s="28" t="s">
        <v>135</v>
      </c>
      <c r="C146" s="30" t="s">
        <v>763</v>
      </c>
      <c r="D146" s="30" t="s">
        <v>748</v>
      </c>
      <c r="E146" s="29" t="s">
        <v>779</v>
      </c>
      <c r="F146" s="29" t="s">
        <v>764</v>
      </c>
      <c r="G146" s="30" t="s">
        <v>1887</v>
      </c>
      <c r="H146" s="30" t="s">
        <v>1888</v>
      </c>
      <c r="I146" s="29" t="s">
        <v>792</v>
      </c>
      <c r="J146" s="29" t="s">
        <v>863</v>
      </c>
      <c r="K146" s="30" t="s">
        <v>1889</v>
      </c>
      <c r="L146" s="30" t="s">
        <v>1890</v>
      </c>
      <c r="M146" s="29" t="s">
        <v>786</v>
      </c>
      <c r="N146" s="29" t="s">
        <v>797</v>
      </c>
      <c r="O146" s="30" t="s">
        <v>1891</v>
      </c>
      <c r="P146" s="30" t="s">
        <v>1153</v>
      </c>
      <c r="Q146" s="29" t="s">
        <v>1892</v>
      </c>
      <c r="R146" s="31"/>
    </row>
    <row r="147" spans="1:18" ht="15" customHeight="1">
      <c r="A147" s="28" t="s">
        <v>1893</v>
      </c>
      <c r="B147" s="28" t="s">
        <v>136</v>
      </c>
      <c r="C147" s="30" t="s">
        <v>747</v>
      </c>
      <c r="D147" s="30" t="s">
        <v>792</v>
      </c>
      <c r="E147" s="29" t="s">
        <v>1765</v>
      </c>
      <c r="F147" s="29" t="s">
        <v>815</v>
      </c>
      <c r="G147" s="30" t="s">
        <v>1894</v>
      </c>
      <c r="H147" s="30" t="s">
        <v>1895</v>
      </c>
      <c r="I147" s="29" t="s">
        <v>768</v>
      </c>
      <c r="J147" s="29" t="s">
        <v>1236</v>
      </c>
      <c r="K147" s="30" t="s">
        <v>1896</v>
      </c>
      <c r="L147" s="30" t="s">
        <v>1897</v>
      </c>
      <c r="M147" s="29" t="s">
        <v>1284</v>
      </c>
      <c r="N147" s="29" t="s">
        <v>1898</v>
      </c>
      <c r="O147" s="30" t="s">
        <v>1899</v>
      </c>
      <c r="P147" s="30" t="s">
        <v>1900</v>
      </c>
      <c r="Q147" s="29" t="s">
        <v>1901</v>
      </c>
      <c r="R147" s="31"/>
    </row>
    <row r="148" spans="1:18" ht="15" customHeight="1">
      <c r="A148" s="28" t="s">
        <v>1902</v>
      </c>
      <c r="B148" s="28" t="s">
        <v>137</v>
      </c>
      <c r="C148" s="30" t="s">
        <v>765</v>
      </c>
      <c r="D148" s="30" t="s">
        <v>763</v>
      </c>
      <c r="E148" s="29" t="s">
        <v>1903</v>
      </c>
      <c r="F148" s="29" t="s">
        <v>1011</v>
      </c>
      <c r="G148" s="30" t="s">
        <v>1904</v>
      </c>
      <c r="H148" s="30" t="s">
        <v>1905</v>
      </c>
      <c r="I148" s="29" t="s">
        <v>1906</v>
      </c>
      <c r="J148" s="29" t="s">
        <v>1907</v>
      </c>
      <c r="K148" s="30" t="s">
        <v>1908</v>
      </c>
      <c r="L148" s="30" t="s">
        <v>1909</v>
      </c>
      <c r="M148" s="29" t="s">
        <v>1852</v>
      </c>
      <c r="N148" s="29" t="s">
        <v>815</v>
      </c>
      <c r="O148" s="30" t="s">
        <v>1026</v>
      </c>
      <c r="P148" s="30" t="s">
        <v>1910</v>
      </c>
      <c r="Q148" s="29" t="s">
        <v>1911</v>
      </c>
      <c r="R148" s="31"/>
    </row>
    <row r="149" spans="1:18" ht="15" customHeight="1">
      <c r="A149" s="28" t="s">
        <v>1472</v>
      </c>
      <c r="B149" s="28" t="s">
        <v>138</v>
      </c>
      <c r="C149" s="30" t="s">
        <v>748</v>
      </c>
      <c r="D149" s="30" t="s">
        <v>748</v>
      </c>
      <c r="E149" s="29" t="s">
        <v>906</v>
      </c>
      <c r="F149" s="29" t="s">
        <v>873</v>
      </c>
      <c r="G149" s="30" t="s">
        <v>1912</v>
      </c>
      <c r="H149" s="30" t="s">
        <v>1913</v>
      </c>
      <c r="I149" s="29" t="s">
        <v>1236</v>
      </c>
      <c r="J149" s="29" t="s">
        <v>1914</v>
      </c>
      <c r="K149" s="30" t="s">
        <v>1915</v>
      </c>
      <c r="L149" s="30" t="s">
        <v>1916</v>
      </c>
      <c r="M149" s="29" t="s">
        <v>810</v>
      </c>
      <c r="N149" s="29" t="s">
        <v>1118</v>
      </c>
      <c r="O149" s="30" t="s">
        <v>908</v>
      </c>
      <c r="P149" s="30" t="s">
        <v>1548</v>
      </c>
      <c r="Q149" s="29" t="s">
        <v>1917</v>
      </c>
      <c r="R149" s="31"/>
    </row>
    <row r="150" spans="1:18" ht="15" customHeight="1">
      <c r="A150" s="28" t="s">
        <v>1918</v>
      </c>
      <c r="B150" s="28" t="s">
        <v>139</v>
      </c>
      <c r="C150" s="30" t="s">
        <v>764</v>
      </c>
      <c r="D150" s="30" t="s">
        <v>773</v>
      </c>
      <c r="E150" s="29" t="s">
        <v>863</v>
      </c>
      <c r="F150" s="29" t="s">
        <v>757</v>
      </c>
      <c r="G150" s="30" t="s">
        <v>839</v>
      </c>
      <c r="H150" s="30" t="s">
        <v>783</v>
      </c>
      <c r="I150" s="29" t="s">
        <v>757</v>
      </c>
      <c r="J150" s="29" t="s">
        <v>810</v>
      </c>
      <c r="K150" s="30" t="s">
        <v>1919</v>
      </c>
      <c r="L150" s="30" t="s">
        <v>1920</v>
      </c>
      <c r="M150" s="29" t="s">
        <v>797</v>
      </c>
      <c r="N150" s="29" t="s">
        <v>779</v>
      </c>
      <c r="O150" s="30" t="s">
        <v>1288</v>
      </c>
      <c r="P150" s="30" t="s">
        <v>1613</v>
      </c>
      <c r="Q150" s="29" t="s">
        <v>1921</v>
      </c>
      <c r="R150" s="31"/>
    </row>
    <row r="151" spans="1:18" ht="15" customHeight="1">
      <c r="A151" s="28" t="s">
        <v>1922</v>
      </c>
      <c r="B151" s="28" t="s">
        <v>140</v>
      </c>
      <c r="C151" s="30" t="s">
        <v>763</v>
      </c>
      <c r="D151" s="30" t="s">
        <v>765</v>
      </c>
      <c r="E151" s="29" t="s">
        <v>773</v>
      </c>
      <c r="F151" s="29" t="s">
        <v>773</v>
      </c>
      <c r="G151" s="30" t="s">
        <v>1923</v>
      </c>
      <c r="H151" s="30" t="s">
        <v>1924</v>
      </c>
      <c r="I151" s="29" t="s">
        <v>778</v>
      </c>
      <c r="J151" s="29" t="s">
        <v>747</v>
      </c>
      <c r="K151" s="30" t="s">
        <v>1890</v>
      </c>
      <c r="L151" s="30" t="s">
        <v>1925</v>
      </c>
      <c r="M151" s="29" t="s">
        <v>763</v>
      </c>
      <c r="N151" s="29" t="s">
        <v>763</v>
      </c>
      <c r="O151" s="30" t="s">
        <v>810</v>
      </c>
      <c r="P151" s="30" t="s">
        <v>1263</v>
      </c>
      <c r="Q151" s="29" t="s">
        <v>1926</v>
      </c>
      <c r="R151" s="31"/>
    </row>
    <row r="152" spans="1:18" ht="15" customHeight="1">
      <c r="A152" s="28" t="s">
        <v>1288</v>
      </c>
      <c r="B152" s="28" t="s">
        <v>141</v>
      </c>
      <c r="C152" s="30" t="s">
        <v>779</v>
      </c>
      <c r="D152" s="30" t="s">
        <v>786</v>
      </c>
      <c r="E152" s="29" t="s">
        <v>923</v>
      </c>
      <c r="F152" s="29" t="s">
        <v>923</v>
      </c>
      <c r="G152" s="30" t="s">
        <v>1927</v>
      </c>
      <c r="H152" s="30" t="s">
        <v>1928</v>
      </c>
      <c r="I152" s="29" t="s">
        <v>1850</v>
      </c>
      <c r="J152" s="29" t="s">
        <v>895</v>
      </c>
      <c r="K152" s="30" t="s">
        <v>1929</v>
      </c>
      <c r="L152" s="30" t="s">
        <v>1930</v>
      </c>
      <c r="M152" s="29" t="s">
        <v>918</v>
      </c>
      <c r="N152" s="29" t="s">
        <v>1764</v>
      </c>
      <c r="O152" s="30" t="s">
        <v>1489</v>
      </c>
      <c r="P152" s="30" t="s">
        <v>1931</v>
      </c>
      <c r="Q152" s="29" t="s">
        <v>1932</v>
      </c>
      <c r="R152" s="31"/>
    </row>
    <row r="153" spans="1:18" ht="15" customHeight="1">
      <c r="A153" s="28" t="s">
        <v>1173</v>
      </c>
      <c r="B153" s="28" t="s">
        <v>142</v>
      </c>
      <c r="C153" s="30" t="s">
        <v>764</v>
      </c>
      <c r="D153" s="30" t="s">
        <v>748</v>
      </c>
      <c r="E153" s="29" t="s">
        <v>792</v>
      </c>
      <c r="F153" s="29" t="s">
        <v>792</v>
      </c>
      <c r="G153" s="30" t="s">
        <v>1933</v>
      </c>
      <c r="H153" s="30" t="s">
        <v>1934</v>
      </c>
      <c r="I153" s="29" t="s">
        <v>750</v>
      </c>
      <c r="J153" s="29" t="s">
        <v>757</v>
      </c>
      <c r="K153" s="30" t="s">
        <v>1935</v>
      </c>
      <c r="L153" s="30" t="s">
        <v>1936</v>
      </c>
      <c r="M153" s="29" t="s">
        <v>773</v>
      </c>
      <c r="N153" s="29" t="s">
        <v>779</v>
      </c>
      <c r="O153" s="30" t="s">
        <v>1075</v>
      </c>
      <c r="P153" s="30" t="s">
        <v>753</v>
      </c>
      <c r="Q153" s="29" t="s">
        <v>1937</v>
      </c>
      <c r="R153" s="31"/>
    </row>
    <row r="154" spans="1:18" ht="15" customHeight="1">
      <c r="A154" s="28" t="s">
        <v>976</v>
      </c>
      <c r="B154" s="28" t="s">
        <v>143</v>
      </c>
      <c r="C154" s="30" t="s">
        <v>765</v>
      </c>
      <c r="D154" s="30" t="s">
        <v>763</v>
      </c>
      <c r="E154" s="29" t="s">
        <v>765</v>
      </c>
      <c r="F154" s="29" t="s">
        <v>747</v>
      </c>
      <c r="G154" s="30" t="s">
        <v>1938</v>
      </c>
      <c r="H154" s="30" t="s">
        <v>1939</v>
      </c>
      <c r="I154" s="29" t="s">
        <v>823</v>
      </c>
      <c r="J154" s="29" t="s">
        <v>906</v>
      </c>
      <c r="K154" s="30" t="s">
        <v>1940</v>
      </c>
      <c r="L154" s="30" t="s">
        <v>1941</v>
      </c>
      <c r="M154" s="29" t="s">
        <v>772</v>
      </c>
      <c r="N154" s="29" t="s">
        <v>818</v>
      </c>
      <c r="O154" s="30" t="s">
        <v>769</v>
      </c>
      <c r="P154" s="30" t="s">
        <v>911</v>
      </c>
      <c r="Q154" s="29" t="s">
        <v>1942</v>
      </c>
      <c r="R154" s="31"/>
    </row>
    <row r="155" spans="1:18" ht="15" customHeight="1">
      <c r="A155" s="28" t="s">
        <v>1240</v>
      </c>
      <c r="B155" s="28" t="s">
        <v>144</v>
      </c>
      <c r="C155" s="30" t="s">
        <v>764</v>
      </c>
      <c r="D155" s="30" t="s">
        <v>764</v>
      </c>
      <c r="E155" s="29" t="s">
        <v>823</v>
      </c>
      <c r="F155" s="29" t="s">
        <v>1293</v>
      </c>
      <c r="G155" s="30" t="s">
        <v>823</v>
      </c>
      <c r="H155" s="30" t="s">
        <v>778</v>
      </c>
      <c r="I155" s="29" t="s">
        <v>783</v>
      </c>
      <c r="J155" s="29" t="s">
        <v>1943</v>
      </c>
      <c r="K155" s="30" t="s">
        <v>1944</v>
      </c>
      <c r="L155" s="30" t="s">
        <v>1945</v>
      </c>
      <c r="M155" s="29" t="s">
        <v>942</v>
      </c>
      <c r="N155" s="29" t="s">
        <v>758</v>
      </c>
      <c r="O155" s="30" t="s">
        <v>864</v>
      </c>
      <c r="P155" s="30" t="s">
        <v>1248</v>
      </c>
      <c r="Q155" s="29" t="s">
        <v>1946</v>
      </c>
      <c r="R155" s="31"/>
    </row>
    <row r="156" spans="1:18" ht="15" customHeight="1">
      <c r="A156" s="28" t="s">
        <v>1947</v>
      </c>
      <c r="B156" s="28" t="s">
        <v>145</v>
      </c>
      <c r="C156" s="30" t="s">
        <v>765</v>
      </c>
      <c r="D156" s="30" t="s">
        <v>773</v>
      </c>
      <c r="E156" s="29" t="s">
        <v>749</v>
      </c>
      <c r="F156" s="29" t="s">
        <v>939</v>
      </c>
      <c r="G156" s="30" t="s">
        <v>1017</v>
      </c>
      <c r="H156" s="30" t="s">
        <v>1948</v>
      </c>
      <c r="I156" s="29" t="s">
        <v>749</v>
      </c>
      <c r="J156" s="29" t="s">
        <v>939</v>
      </c>
      <c r="K156" s="30" t="s">
        <v>1949</v>
      </c>
      <c r="L156" s="30" t="s">
        <v>1584</v>
      </c>
      <c r="M156" s="29" t="s">
        <v>906</v>
      </c>
      <c r="N156" s="29" t="s">
        <v>839</v>
      </c>
      <c r="O156" s="30" t="s">
        <v>1950</v>
      </c>
      <c r="P156" s="30" t="s">
        <v>1733</v>
      </c>
      <c r="Q156" s="29" t="s">
        <v>1951</v>
      </c>
      <c r="R156" s="31"/>
    </row>
    <row r="157" spans="1:18" ht="15" customHeight="1">
      <c r="A157" s="28" t="s">
        <v>1952</v>
      </c>
      <c r="B157" s="28" t="s">
        <v>146</v>
      </c>
      <c r="C157" s="30" t="s">
        <v>778</v>
      </c>
      <c r="D157" s="30" t="s">
        <v>778</v>
      </c>
      <c r="E157" s="29" t="s">
        <v>811</v>
      </c>
      <c r="F157" s="29" t="s">
        <v>856</v>
      </c>
      <c r="G157" s="30" t="s">
        <v>1027</v>
      </c>
      <c r="H157" s="30" t="s">
        <v>1953</v>
      </c>
      <c r="I157" s="29" t="s">
        <v>1029</v>
      </c>
      <c r="J157" s="29" t="s">
        <v>992</v>
      </c>
      <c r="K157" s="30" t="s">
        <v>1954</v>
      </c>
      <c r="L157" s="30" t="s">
        <v>1955</v>
      </c>
      <c r="M157" s="29" t="s">
        <v>753</v>
      </c>
      <c r="N157" s="29" t="s">
        <v>1093</v>
      </c>
      <c r="O157" s="30" t="s">
        <v>1956</v>
      </c>
      <c r="P157" s="30" t="s">
        <v>1957</v>
      </c>
      <c r="Q157" s="29" t="s">
        <v>1958</v>
      </c>
      <c r="R157" s="31"/>
    </row>
    <row r="158" spans="1:18" ht="15" customHeight="1">
      <c r="A158" s="28" t="s">
        <v>846</v>
      </c>
      <c r="B158" s="28" t="s">
        <v>147</v>
      </c>
      <c r="C158" s="30" t="s">
        <v>823</v>
      </c>
      <c r="D158" s="30" t="s">
        <v>786</v>
      </c>
      <c r="E158" s="29" t="s">
        <v>1374</v>
      </c>
      <c r="F158" s="29" t="s">
        <v>976</v>
      </c>
      <c r="G158" s="30" t="s">
        <v>1959</v>
      </c>
      <c r="H158" s="30" t="s">
        <v>1960</v>
      </c>
      <c r="I158" s="29" t="s">
        <v>1548</v>
      </c>
      <c r="J158" s="29" t="s">
        <v>1511</v>
      </c>
      <c r="K158" s="30" t="s">
        <v>1961</v>
      </c>
      <c r="L158" s="30" t="s">
        <v>1962</v>
      </c>
      <c r="M158" s="29" t="s">
        <v>1914</v>
      </c>
      <c r="N158" s="29" t="s">
        <v>1691</v>
      </c>
      <c r="O158" s="30" t="s">
        <v>1963</v>
      </c>
      <c r="P158" s="30" t="s">
        <v>1964</v>
      </c>
      <c r="Q158" s="29" t="s">
        <v>1965</v>
      </c>
      <c r="R158" s="31"/>
    </row>
    <row r="159" spans="1:18" ht="15" customHeight="1">
      <c r="A159" s="28" t="s">
        <v>870</v>
      </c>
      <c r="B159" s="28" t="s">
        <v>148</v>
      </c>
      <c r="C159" s="30" t="s">
        <v>824</v>
      </c>
      <c r="D159" s="30" t="s">
        <v>747</v>
      </c>
      <c r="E159" s="29" t="s">
        <v>811</v>
      </c>
      <c r="F159" s="29" t="s">
        <v>1852</v>
      </c>
      <c r="G159" s="30" t="s">
        <v>1966</v>
      </c>
      <c r="H159" s="30" t="s">
        <v>1967</v>
      </c>
      <c r="I159" s="29" t="s">
        <v>867</v>
      </c>
      <c r="J159" s="29" t="s">
        <v>1393</v>
      </c>
      <c r="K159" s="30" t="s">
        <v>1968</v>
      </c>
      <c r="L159" s="30" t="s">
        <v>1969</v>
      </c>
      <c r="M159" s="29" t="s">
        <v>782</v>
      </c>
      <c r="N159" s="29" t="s">
        <v>1028</v>
      </c>
      <c r="O159" s="30" t="s">
        <v>1970</v>
      </c>
      <c r="P159" s="30" t="s">
        <v>987</v>
      </c>
      <c r="Q159" s="29" t="s">
        <v>1971</v>
      </c>
      <c r="R159" s="31"/>
    </row>
    <row r="160" spans="1:18" ht="15" customHeight="1">
      <c r="A160" s="28" t="s">
        <v>1120</v>
      </c>
      <c r="B160" s="28" t="s">
        <v>149</v>
      </c>
      <c r="C160" s="30" t="s">
        <v>773</v>
      </c>
      <c r="D160" s="30" t="s">
        <v>763</v>
      </c>
      <c r="E160" s="29" t="s">
        <v>763</v>
      </c>
      <c r="F160" s="29" t="s">
        <v>747</v>
      </c>
      <c r="G160" s="30" t="s">
        <v>1972</v>
      </c>
      <c r="H160" s="30" t="s">
        <v>1973</v>
      </c>
      <c r="I160" s="29" t="s">
        <v>773</v>
      </c>
      <c r="J160" s="29" t="s">
        <v>764</v>
      </c>
      <c r="K160" s="30" t="s">
        <v>1070</v>
      </c>
      <c r="L160" s="30" t="s">
        <v>1974</v>
      </c>
      <c r="M160" s="29" t="s">
        <v>778</v>
      </c>
      <c r="N160" s="29" t="s">
        <v>772</v>
      </c>
      <c r="O160" s="30" t="s">
        <v>1111</v>
      </c>
      <c r="P160" s="30" t="s">
        <v>774</v>
      </c>
      <c r="Q160" s="29" t="s">
        <v>1975</v>
      </c>
      <c r="R160" s="31"/>
    </row>
    <row r="161" spans="1:18" ht="15" customHeight="1">
      <c r="A161" s="28" t="s">
        <v>1976</v>
      </c>
      <c r="B161" s="28" t="s">
        <v>150</v>
      </c>
      <c r="C161" s="30" t="s">
        <v>773</v>
      </c>
      <c r="D161" s="30" t="s">
        <v>763</v>
      </c>
      <c r="E161" s="29" t="s">
        <v>823</v>
      </c>
      <c r="F161" s="29" t="s">
        <v>779</v>
      </c>
      <c r="G161" s="30" t="s">
        <v>1977</v>
      </c>
      <c r="H161" s="30" t="s">
        <v>1978</v>
      </c>
      <c r="I161" s="29" t="s">
        <v>823</v>
      </c>
      <c r="J161" s="29" t="s">
        <v>758</v>
      </c>
      <c r="K161" s="30" t="s">
        <v>1979</v>
      </c>
      <c r="L161" s="30" t="s">
        <v>1980</v>
      </c>
      <c r="M161" s="29" t="s">
        <v>786</v>
      </c>
      <c r="N161" s="29" t="s">
        <v>757</v>
      </c>
      <c r="O161" s="30" t="s">
        <v>1850</v>
      </c>
      <c r="P161" s="30" t="s">
        <v>1805</v>
      </c>
      <c r="Q161" s="29" t="s">
        <v>1981</v>
      </c>
      <c r="R161" s="31"/>
    </row>
    <row r="162" spans="1:18" ht="15" customHeight="1">
      <c r="A162" s="28" t="s">
        <v>1914</v>
      </c>
      <c r="B162" s="28" t="s">
        <v>151</v>
      </c>
      <c r="C162" s="30" t="s">
        <v>764</v>
      </c>
      <c r="D162" s="30" t="s">
        <v>765</v>
      </c>
      <c r="E162" s="29" t="s">
        <v>758</v>
      </c>
      <c r="F162" s="29" t="s">
        <v>1293</v>
      </c>
      <c r="G162" s="30" t="s">
        <v>1982</v>
      </c>
      <c r="H162" s="30" t="s">
        <v>1577</v>
      </c>
      <c r="I162" s="29" t="s">
        <v>1266</v>
      </c>
      <c r="J162" s="29" t="s">
        <v>754</v>
      </c>
      <c r="K162" s="30" t="s">
        <v>1983</v>
      </c>
      <c r="L162" s="30" t="s">
        <v>1984</v>
      </c>
      <c r="M162" s="29" t="s">
        <v>810</v>
      </c>
      <c r="N162" s="29" t="s">
        <v>873</v>
      </c>
      <c r="O162" s="30" t="s">
        <v>1640</v>
      </c>
      <c r="P162" s="30" t="s">
        <v>1516</v>
      </c>
      <c r="Q162" s="29" t="s">
        <v>1985</v>
      </c>
      <c r="R162" s="31"/>
    </row>
    <row r="163" spans="1:18" ht="15" customHeight="1">
      <c r="A163" s="28" t="s">
        <v>1986</v>
      </c>
      <c r="B163" s="28" t="s">
        <v>152</v>
      </c>
      <c r="C163" s="30" t="s">
        <v>763</v>
      </c>
      <c r="D163" s="30" t="s">
        <v>748</v>
      </c>
      <c r="E163" s="29" t="s">
        <v>748</v>
      </c>
      <c r="F163" s="29" t="s">
        <v>748</v>
      </c>
      <c r="G163" s="30" t="s">
        <v>1987</v>
      </c>
      <c r="H163" s="30" t="s">
        <v>1810</v>
      </c>
      <c r="I163" s="29" t="s">
        <v>765</v>
      </c>
      <c r="J163" s="29" t="s">
        <v>773</v>
      </c>
      <c r="K163" s="30" t="s">
        <v>879</v>
      </c>
      <c r="L163" s="30" t="s">
        <v>1189</v>
      </c>
      <c r="M163" s="29" t="s">
        <v>747</v>
      </c>
      <c r="N163" s="29" t="s">
        <v>764</v>
      </c>
      <c r="O163" s="30" t="s">
        <v>779</v>
      </c>
      <c r="P163" s="30" t="s">
        <v>797</v>
      </c>
      <c r="Q163" s="29" t="s">
        <v>1988</v>
      </c>
      <c r="R163" s="31"/>
    </row>
    <row r="164" spans="1:18" ht="15" customHeight="1">
      <c r="A164" s="28" t="s">
        <v>1671</v>
      </c>
      <c r="B164" s="28" t="s">
        <v>153</v>
      </c>
      <c r="C164" s="30" t="s">
        <v>765</v>
      </c>
      <c r="D164" s="30" t="s">
        <v>763</v>
      </c>
      <c r="E164" s="29" t="s">
        <v>748</v>
      </c>
      <c r="F164" s="29" t="s">
        <v>763</v>
      </c>
      <c r="G164" s="30" t="s">
        <v>1989</v>
      </c>
      <c r="H164" s="30" t="s">
        <v>1767</v>
      </c>
      <c r="I164" s="29" t="s">
        <v>747</v>
      </c>
      <c r="J164" s="29" t="s">
        <v>797</v>
      </c>
      <c r="K164" s="30" t="s">
        <v>1990</v>
      </c>
      <c r="L164" s="30" t="s">
        <v>1991</v>
      </c>
      <c r="M164" s="29" t="s">
        <v>763</v>
      </c>
      <c r="N164" s="29" t="s">
        <v>764</v>
      </c>
      <c r="O164" s="30" t="s">
        <v>873</v>
      </c>
      <c r="P164" s="30" t="s">
        <v>839</v>
      </c>
      <c r="Q164" s="29" t="s">
        <v>1992</v>
      </c>
      <c r="R164" s="31"/>
    </row>
    <row r="165" spans="1:18" ht="15" customHeight="1">
      <c r="A165" s="28" t="s">
        <v>1993</v>
      </c>
      <c r="B165" s="28" t="s">
        <v>154</v>
      </c>
      <c r="C165" s="30" t="s">
        <v>773</v>
      </c>
      <c r="D165" s="30" t="s">
        <v>772</v>
      </c>
      <c r="E165" s="29" t="s">
        <v>839</v>
      </c>
      <c r="F165" s="29" t="s">
        <v>839</v>
      </c>
      <c r="G165" s="30" t="s">
        <v>892</v>
      </c>
      <c r="H165" s="30" t="s">
        <v>1994</v>
      </c>
      <c r="I165" s="29" t="s">
        <v>802</v>
      </c>
      <c r="J165" s="29" t="s">
        <v>815</v>
      </c>
      <c r="K165" s="30" t="s">
        <v>1995</v>
      </c>
      <c r="L165" s="30" t="s">
        <v>1996</v>
      </c>
      <c r="M165" s="29" t="s">
        <v>942</v>
      </c>
      <c r="N165" s="29" t="s">
        <v>750</v>
      </c>
      <c r="O165" s="30" t="s">
        <v>1997</v>
      </c>
      <c r="P165" s="30" t="s">
        <v>1310</v>
      </c>
      <c r="Q165" s="29" t="s">
        <v>1998</v>
      </c>
      <c r="R165" s="31"/>
    </row>
    <row r="166" spans="1:18" ht="15" customHeight="1">
      <c r="A166" s="28" t="s">
        <v>898</v>
      </c>
      <c r="B166" s="28" t="s">
        <v>155</v>
      </c>
      <c r="C166" s="30" t="s">
        <v>863</v>
      </c>
      <c r="D166" s="30" t="s">
        <v>797</v>
      </c>
      <c r="E166" s="29" t="s">
        <v>834</v>
      </c>
      <c r="F166" s="29" t="s">
        <v>1120</v>
      </c>
      <c r="G166" s="30" t="s">
        <v>1999</v>
      </c>
      <c r="H166" s="30" t="s">
        <v>2000</v>
      </c>
      <c r="I166" s="29" t="s">
        <v>2001</v>
      </c>
      <c r="J166" s="29" t="s">
        <v>2002</v>
      </c>
      <c r="K166" s="30" t="s">
        <v>2003</v>
      </c>
      <c r="L166" s="30" t="s">
        <v>2004</v>
      </c>
      <c r="M166" s="29" t="s">
        <v>1805</v>
      </c>
      <c r="N166" s="29" t="s">
        <v>976</v>
      </c>
      <c r="O166" s="30" t="s">
        <v>2005</v>
      </c>
      <c r="P166" s="30" t="s">
        <v>2006</v>
      </c>
      <c r="Q166" s="29" t="s">
        <v>2007</v>
      </c>
      <c r="R166" s="31"/>
    </row>
    <row r="167" spans="1:18" ht="15" customHeight="1">
      <c r="A167" s="28" t="s">
        <v>966</v>
      </c>
      <c r="B167" s="28" t="s">
        <v>156</v>
      </c>
      <c r="C167" s="30" t="s">
        <v>765</v>
      </c>
      <c r="D167" s="30" t="s">
        <v>748</v>
      </c>
      <c r="E167" s="29" t="s">
        <v>772</v>
      </c>
      <c r="F167" s="29" t="s">
        <v>747</v>
      </c>
      <c r="G167" s="30" t="s">
        <v>2008</v>
      </c>
      <c r="H167" s="30" t="s">
        <v>2009</v>
      </c>
      <c r="I167" s="29" t="s">
        <v>797</v>
      </c>
      <c r="J167" s="29" t="s">
        <v>786</v>
      </c>
      <c r="K167" s="30" t="s">
        <v>2010</v>
      </c>
      <c r="L167" s="30" t="s">
        <v>1570</v>
      </c>
      <c r="M167" s="29" t="s">
        <v>773</v>
      </c>
      <c r="N167" s="29" t="s">
        <v>779</v>
      </c>
      <c r="O167" s="30" t="s">
        <v>758</v>
      </c>
      <c r="P167" s="30" t="s">
        <v>750</v>
      </c>
      <c r="Q167" s="29" t="s">
        <v>1217</v>
      </c>
      <c r="R167" s="31"/>
    </row>
    <row r="168" spans="1:18" ht="15" customHeight="1">
      <c r="A168" s="28" t="s">
        <v>1523</v>
      </c>
      <c r="B168" s="28" t="s">
        <v>157</v>
      </c>
      <c r="C168" s="30" t="s">
        <v>765</v>
      </c>
      <c r="D168" s="30" t="s">
        <v>773</v>
      </c>
      <c r="E168" s="29" t="s">
        <v>779</v>
      </c>
      <c r="F168" s="29" t="s">
        <v>792</v>
      </c>
      <c r="G168" s="30" t="s">
        <v>1833</v>
      </c>
      <c r="H168" s="30" t="s">
        <v>2011</v>
      </c>
      <c r="I168" s="29" t="s">
        <v>747</v>
      </c>
      <c r="J168" s="29" t="s">
        <v>792</v>
      </c>
      <c r="K168" s="30" t="s">
        <v>2012</v>
      </c>
      <c r="L168" s="30" t="s">
        <v>2013</v>
      </c>
      <c r="M168" s="29" t="s">
        <v>772</v>
      </c>
      <c r="N168" s="29" t="s">
        <v>797</v>
      </c>
      <c r="O168" s="30" t="s">
        <v>992</v>
      </c>
      <c r="P168" s="30" t="s">
        <v>798</v>
      </c>
      <c r="Q168" s="29" t="s">
        <v>2014</v>
      </c>
      <c r="R168" s="31"/>
    </row>
    <row r="169" spans="1:18" ht="15" customHeight="1">
      <c r="A169" s="28" t="s">
        <v>2015</v>
      </c>
      <c r="B169" s="28" t="s">
        <v>158</v>
      </c>
      <c r="C169" s="30" t="s">
        <v>763</v>
      </c>
      <c r="D169" s="30" t="s">
        <v>748</v>
      </c>
      <c r="E169" s="29" t="s">
        <v>747</v>
      </c>
      <c r="F169" s="29" t="s">
        <v>764</v>
      </c>
      <c r="G169" s="30" t="s">
        <v>1879</v>
      </c>
      <c r="H169" s="30" t="s">
        <v>2016</v>
      </c>
      <c r="I169" s="29" t="s">
        <v>763</v>
      </c>
      <c r="J169" s="29" t="s">
        <v>765</v>
      </c>
      <c r="K169" s="30" t="s">
        <v>2017</v>
      </c>
      <c r="L169" s="30" t="s">
        <v>2018</v>
      </c>
      <c r="M169" s="29" t="s">
        <v>778</v>
      </c>
      <c r="N169" s="29" t="s">
        <v>779</v>
      </c>
      <c r="O169" s="30" t="s">
        <v>1332</v>
      </c>
      <c r="P169" s="30" t="s">
        <v>1263</v>
      </c>
      <c r="Q169" s="29" t="s">
        <v>2019</v>
      </c>
      <c r="R169" s="31"/>
    </row>
    <row r="170" spans="1:18" ht="15" customHeight="1">
      <c r="A170" s="28" t="s">
        <v>2020</v>
      </c>
      <c r="B170" s="28" t="s">
        <v>159</v>
      </c>
      <c r="C170" s="30" t="s">
        <v>765</v>
      </c>
      <c r="D170" s="30" t="s">
        <v>765</v>
      </c>
      <c r="E170" s="29" t="s">
        <v>773</v>
      </c>
      <c r="F170" s="29" t="s">
        <v>824</v>
      </c>
      <c r="G170" s="30" t="s">
        <v>1973</v>
      </c>
      <c r="H170" s="30" t="s">
        <v>2021</v>
      </c>
      <c r="I170" s="29" t="s">
        <v>818</v>
      </c>
      <c r="J170" s="29" t="s">
        <v>810</v>
      </c>
      <c r="K170" s="30" t="s">
        <v>2022</v>
      </c>
      <c r="L170" s="30" t="s">
        <v>2023</v>
      </c>
      <c r="M170" s="29" t="s">
        <v>873</v>
      </c>
      <c r="N170" s="29" t="s">
        <v>810</v>
      </c>
      <c r="O170" s="30" t="s">
        <v>1781</v>
      </c>
      <c r="P170" s="30" t="s">
        <v>1805</v>
      </c>
      <c r="Q170" s="29" t="s">
        <v>2024</v>
      </c>
      <c r="R170" s="31"/>
    </row>
    <row r="171" spans="1:18" ht="15" customHeight="1">
      <c r="A171" s="45" t="s">
        <v>2025</v>
      </c>
      <c r="B171" s="46"/>
      <c r="C171" s="30" t="s">
        <v>2026</v>
      </c>
      <c r="D171" s="30" t="s">
        <v>2027</v>
      </c>
      <c r="E171" s="29" t="s">
        <v>2028</v>
      </c>
      <c r="F171" s="29" t="s">
        <v>2029</v>
      </c>
      <c r="G171" s="30" t="s">
        <v>2030</v>
      </c>
      <c r="H171" s="30" t="s">
        <v>2031</v>
      </c>
      <c r="I171" s="29" t="s">
        <v>2032</v>
      </c>
      <c r="J171" s="29" t="s">
        <v>2033</v>
      </c>
      <c r="K171" s="30" t="s">
        <v>2034</v>
      </c>
      <c r="L171" s="30" t="s">
        <v>2035</v>
      </c>
      <c r="M171" s="29" t="s">
        <v>2036</v>
      </c>
      <c r="N171" s="29" t="s">
        <v>2037</v>
      </c>
      <c r="O171" s="30" t="s">
        <v>2038</v>
      </c>
      <c r="P171" s="30" t="s">
        <v>2039</v>
      </c>
      <c r="Q171" s="47" t="s">
        <v>2040</v>
      </c>
      <c r="R171" s="48"/>
    </row>
  </sheetData>
  <mergeCells count="3">
    <mergeCell ref="A171:B171"/>
    <mergeCell ref="Q171:R171"/>
    <mergeCell ref="A3:R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5"/>
  <sheetViews>
    <sheetView workbookViewId="0">
      <pane xSplit="1" ySplit="5" topLeftCell="T6" activePane="bottomRight" state="frozen"/>
      <selection pane="topRight" activeCell="B1" sqref="B1"/>
      <selection pane="bottomLeft" activeCell="A6" sqref="A6"/>
      <selection pane="bottomRight" activeCell="AN6" sqref="AN6"/>
    </sheetView>
  </sheetViews>
  <sheetFormatPr defaultRowHeight="15"/>
  <cols>
    <col min="1" max="1" width="14.625" style="53" customWidth="1"/>
    <col min="2" max="2" width="12.5" style="62" bestFit="1" customWidth="1"/>
    <col min="3" max="3" width="6.5" style="53" customWidth="1"/>
    <col min="4" max="4" width="6.125" style="53" customWidth="1"/>
    <col min="5" max="5" width="5.125" style="53" customWidth="1"/>
    <col min="6" max="6" width="6.5" style="53" customWidth="1"/>
    <col min="7" max="7" width="6.125" style="53" customWidth="1"/>
    <col min="8" max="8" width="5.125" style="53" customWidth="1"/>
    <col min="9" max="10" width="7" style="53" bestFit="1" customWidth="1"/>
    <col min="11" max="11" width="5.125" style="53" customWidth="1"/>
    <col min="12" max="13" width="7" style="53" bestFit="1" customWidth="1"/>
    <col min="14" max="14" width="5.125" style="53" customWidth="1"/>
    <col min="15" max="15" width="6.5" style="53" customWidth="1"/>
    <col min="16" max="16" width="6.125" style="53" customWidth="1"/>
    <col min="17" max="17" width="5.125" style="53" customWidth="1"/>
    <col min="18" max="18" width="6.5" style="53" customWidth="1"/>
    <col min="19" max="19" width="6.125" style="53" customWidth="1"/>
    <col min="20" max="20" width="5.125" style="53" customWidth="1"/>
    <col min="21" max="21" width="6.5" style="53" customWidth="1"/>
    <col min="22" max="22" width="6.125" style="53" customWidth="1"/>
    <col min="23" max="23" width="5.125" style="53" customWidth="1"/>
    <col min="24" max="24" width="6.5" style="53" customWidth="1"/>
    <col min="25" max="25" width="6.125" style="53" customWidth="1"/>
    <col min="26" max="26" width="5.125" style="53" customWidth="1"/>
    <col min="27" max="27" width="6.5" style="53" customWidth="1"/>
    <col min="28" max="28" width="6.125" style="53" customWidth="1"/>
    <col min="29" max="29" width="5.125" style="53" customWidth="1"/>
    <col min="30" max="30" width="6.5" style="53" customWidth="1"/>
    <col min="31" max="31" width="6.125" style="53" customWidth="1"/>
    <col min="32" max="32" width="5.125" style="53" customWidth="1"/>
    <col min="33" max="33" width="6.5" style="53" customWidth="1"/>
    <col min="34" max="34" width="6.125" style="53" customWidth="1"/>
    <col min="35" max="35" width="5.125" style="53" customWidth="1"/>
    <col min="36" max="36" width="6.5" style="53" customWidth="1"/>
    <col min="37" max="37" width="6.125" style="53" customWidth="1"/>
    <col min="38" max="38" width="5.125" style="53" customWidth="1"/>
    <col min="39" max="39" width="6.5" style="53" customWidth="1"/>
    <col min="40" max="40" width="6.125" style="53" customWidth="1"/>
    <col min="41" max="41" width="5.125" style="53" customWidth="1"/>
    <col min="42" max="43" width="7" style="53" bestFit="1" customWidth="1"/>
    <col min="44" max="44" width="6.125" style="53" customWidth="1"/>
    <col min="45" max="16384" width="9" style="53"/>
  </cols>
  <sheetData>
    <row r="1" spans="1:44">
      <c r="A1" s="53" t="s">
        <v>2061</v>
      </c>
    </row>
    <row r="3" spans="1:44" ht="135.94999999999999" customHeight="1">
      <c r="A3" s="54" t="s">
        <v>2044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row>
    <row r="4" spans="1:44" s="62" customFormat="1" ht="15" customHeight="1">
      <c r="A4" s="59" t="s">
        <v>730</v>
      </c>
      <c r="B4" s="59" t="s">
        <v>2045</v>
      </c>
      <c r="C4" s="64" t="s">
        <v>2046</v>
      </c>
      <c r="D4" s="65"/>
      <c r="E4" s="65"/>
      <c r="F4" s="57" t="s">
        <v>2047</v>
      </c>
      <c r="G4" s="58"/>
      <c r="H4" s="58"/>
      <c r="I4" s="64" t="s">
        <v>2048</v>
      </c>
      <c r="J4" s="65"/>
      <c r="K4" s="65"/>
      <c r="L4" s="57" t="s">
        <v>2049</v>
      </c>
      <c r="M4" s="58"/>
      <c r="N4" s="58"/>
      <c r="O4" s="64" t="s">
        <v>2050</v>
      </c>
      <c r="P4" s="65"/>
      <c r="Q4" s="65"/>
      <c r="R4" s="57" t="s">
        <v>2051</v>
      </c>
      <c r="S4" s="58"/>
      <c r="T4" s="58"/>
      <c r="U4" s="64" t="s">
        <v>2052</v>
      </c>
      <c r="V4" s="65"/>
      <c r="W4" s="65"/>
      <c r="X4" s="57" t="s">
        <v>2053</v>
      </c>
      <c r="Y4" s="58"/>
      <c r="Z4" s="58"/>
      <c r="AA4" s="64" t="s">
        <v>2054</v>
      </c>
      <c r="AB4" s="65"/>
      <c r="AC4" s="65"/>
      <c r="AD4" s="57" t="s">
        <v>2055</v>
      </c>
      <c r="AE4" s="58"/>
      <c r="AF4" s="58"/>
      <c r="AG4" s="64" t="s">
        <v>2056</v>
      </c>
      <c r="AH4" s="65"/>
      <c r="AI4" s="65"/>
      <c r="AJ4" s="57" t="s">
        <v>2057</v>
      </c>
      <c r="AK4" s="58"/>
      <c r="AL4" s="58"/>
      <c r="AM4" s="64" t="s">
        <v>728</v>
      </c>
      <c r="AN4" s="65"/>
      <c r="AO4" s="65"/>
      <c r="AP4" s="57" t="s">
        <v>745</v>
      </c>
      <c r="AQ4" s="58"/>
      <c r="AR4" s="58"/>
    </row>
    <row r="5" spans="1:44" s="62" customFormat="1" ht="15" customHeight="1">
      <c r="A5" s="56" t="s">
        <v>496</v>
      </c>
      <c r="B5" s="59" t="s">
        <v>496</v>
      </c>
      <c r="C5" s="66" t="s">
        <v>2058</v>
      </c>
      <c r="D5" s="66" t="s">
        <v>2059</v>
      </c>
      <c r="E5" s="66" t="s">
        <v>2060</v>
      </c>
      <c r="F5" s="59" t="s">
        <v>2058</v>
      </c>
      <c r="G5" s="59" t="s">
        <v>2059</v>
      </c>
      <c r="H5" s="59" t="s">
        <v>2060</v>
      </c>
      <c r="I5" s="66" t="s">
        <v>2058</v>
      </c>
      <c r="J5" s="66" t="s">
        <v>2059</v>
      </c>
      <c r="K5" s="66" t="s">
        <v>2060</v>
      </c>
      <c r="L5" s="59" t="s">
        <v>2058</v>
      </c>
      <c r="M5" s="59" t="s">
        <v>2059</v>
      </c>
      <c r="N5" s="59" t="s">
        <v>2060</v>
      </c>
      <c r="O5" s="66" t="s">
        <v>2058</v>
      </c>
      <c r="P5" s="66" t="s">
        <v>2059</v>
      </c>
      <c r="Q5" s="66" t="s">
        <v>2060</v>
      </c>
      <c r="R5" s="59" t="s">
        <v>2058</v>
      </c>
      <c r="S5" s="59" t="s">
        <v>2059</v>
      </c>
      <c r="T5" s="59" t="s">
        <v>2060</v>
      </c>
      <c r="U5" s="66" t="s">
        <v>2058</v>
      </c>
      <c r="V5" s="66" t="s">
        <v>2059</v>
      </c>
      <c r="W5" s="66" t="s">
        <v>2060</v>
      </c>
      <c r="X5" s="59" t="s">
        <v>2058</v>
      </c>
      <c r="Y5" s="59" t="s">
        <v>2059</v>
      </c>
      <c r="Z5" s="59" t="s">
        <v>2060</v>
      </c>
      <c r="AA5" s="66" t="s">
        <v>2058</v>
      </c>
      <c r="AB5" s="66" t="s">
        <v>2059</v>
      </c>
      <c r="AC5" s="66" t="s">
        <v>2060</v>
      </c>
      <c r="AD5" s="59" t="s">
        <v>2058</v>
      </c>
      <c r="AE5" s="59" t="s">
        <v>2059</v>
      </c>
      <c r="AF5" s="59" t="s">
        <v>2060</v>
      </c>
      <c r="AG5" s="66" t="s">
        <v>2058</v>
      </c>
      <c r="AH5" s="66" t="s">
        <v>2059</v>
      </c>
      <c r="AI5" s="66" t="s">
        <v>2060</v>
      </c>
      <c r="AJ5" s="59" t="s">
        <v>2058</v>
      </c>
      <c r="AK5" s="59" t="s">
        <v>2059</v>
      </c>
      <c r="AL5" s="59" t="s">
        <v>2060</v>
      </c>
      <c r="AM5" s="66" t="s">
        <v>2058</v>
      </c>
      <c r="AN5" s="66" t="s">
        <v>2059</v>
      </c>
      <c r="AO5" s="66" t="s">
        <v>2060</v>
      </c>
      <c r="AP5" s="59" t="s">
        <v>2058</v>
      </c>
      <c r="AQ5" s="59" t="s">
        <v>2059</v>
      </c>
      <c r="AR5" s="59" t="s">
        <v>2060</v>
      </c>
    </row>
    <row r="6" spans="1:44" s="61" customFormat="1" ht="15" customHeight="1">
      <c r="A6" s="60" t="s">
        <v>1</v>
      </c>
      <c r="B6" s="63" t="s">
        <v>746</v>
      </c>
      <c r="C6" s="67">
        <v>714</v>
      </c>
      <c r="D6" s="67">
        <v>382</v>
      </c>
      <c r="E6" s="67">
        <v>53.5</v>
      </c>
      <c r="F6" s="75">
        <v>1017</v>
      </c>
      <c r="G6" s="75">
        <v>670</v>
      </c>
      <c r="H6" s="75">
        <v>65.88</v>
      </c>
      <c r="I6" s="67">
        <v>3341</v>
      </c>
      <c r="J6" s="67">
        <v>2649</v>
      </c>
      <c r="K6" s="67">
        <v>79.290000000000006</v>
      </c>
      <c r="L6" s="75">
        <v>3802</v>
      </c>
      <c r="M6" s="75">
        <v>3027</v>
      </c>
      <c r="N6" s="75">
        <v>79.62</v>
      </c>
      <c r="O6" s="67">
        <v>19</v>
      </c>
      <c r="P6" s="67">
        <v>10</v>
      </c>
      <c r="Q6" s="67">
        <v>52.63</v>
      </c>
      <c r="R6" s="75">
        <v>15</v>
      </c>
      <c r="S6" s="75">
        <v>8</v>
      </c>
      <c r="T6" s="75">
        <v>53.33</v>
      </c>
      <c r="U6" s="67">
        <v>50</v>
      </c>
      <c r="V6" s="67">
        <v>22</v>
      </c>
      <c r="W6" s="67">
        <v>44</v>
      </c>
      <c r="X6" s="75">
        <v>69</v>
      </c>
      <c r="Y6" s="75">
        <v>38</v>
      </c>
      <c r="Z6" s="75">
        <v>55.07</v>
      </c>
      <c r="AA6" s="67">
        <v>5</v>
      </c>
      <c r="AB6" s="67">
        <v>2</v>
      </c>
      <c r="AC6" s="67">
        <v>40</v>
      </c>
      <c r="AD6" s="75">
        <v>0</v>
      </c>
      <c r="AE6" s="75">
        <v>0</v>
      </c>
      <c r="AF6" s="75">
        <v>0</v>
      </c>
      <c r="AG6" s="67">
        <v>16</v>
      </c>
      <c r="AH6" s="67">
        <v>7</v>
      </c>
      <c r="AI6" s="67">
        <v>43.75</v>
      </c>
      <c r="AJ6" s="75">
        <v>21</v>
      </c>
      <c r="AK6" s="75">
        <v>9</v>
      </c>
      <c r="AL6" s="75">
        <v>42.86</v>
      </c>
      <c r="AM6" s="67">
        <v>225</v>
      </c>
      <c r="AN6" s="67">
        <v>120</v>
      </c>
      <c r="AO6" s="67">
        <v>53.33</v>
      </c>
      <c r="AP6" s="75">
        <v>9294</v>
      </c>
      <c r="AQ6" s="75">
        <v>6944</v>
      </c>
      <c r="AR6" s="75">
        <v>74.709999999999994</v>
      </c>
    </row>
    <row r="7" spans="1:44" s="61" customFormat="1" ht="15" customHeight="1">
      <c r="A7" s="60" t="s">
        <v>2</v>
      </c>
      <c r="B7" s="63" t="s">
        <v>762</v>
      </c>
      <c r="C7" s="67">
        <v>341</v>
      </c>
      <c r="D7" s="67">
        <v>199</v>
      </c>
      <c r="E7" s="67">
        <v>58.36</v>
      </c>
      <c r="F7" s="75">
        <v>465</v>
      </c>
      <c r="G7" s="75">
        <v>304</v>
      </c>
      <c r="H7" s="75">
        <v>65.38</v>
      </c>
      <c r="I7" s="67">
        <v>1244</v>
      </c>
      <c r="J7" s="67">
        <v>897</v>
      </c>
      <c r="K7" s="67">
        <v>72.11</v>
      </c>
      <c r="L7" s="75">
        <v>1425</v>
      </c>
      <c r="M7" s="75">
        <v>1048</v>
      </c>
      <c r="N7" s="75">
        <v>73.540000000000006</v>
      </c>
      <c r="O7" s="67">
        <v>2</v>
      </c>
      <c r="P7" s="67">
        <v>1</v>
      </c>
      <c r="Q7" s="67">
        <v>50</v>
      </c>
      <c r="R7" s="75">
        <v>0</v>
      </c>
      <c r="S7" s="75">
        <v>0</v>
      </c>
      <c r="T7" s="75">
        <v>0</v>
      </c>
      <c r="U7" s="67">
        <v>58</v>
      </c>
      <c r="V7" s="67">
        <v>32</v>
      </c>
      <c r="W7" s="67">
        <v>55.17</v>
      </c>
      <c r="X7" s="75">
        <v>102</v>
      </c>
      <c r="Y7" s="75">
        <v>54</v>
      </c>
      <c r="Z7" s="75">
        <v>52.94</v>
      </c>
      <c r="AA7" s="67">
        <v>1</v>
      </c>
      <c r="AB7" s="67">
        <v>1</v>
      </c>
      <c r="AC7" s="67">
        <v>100</v>
      </c>
      <c r="AD7" s="75">
        <v>4</v>
      </c>
      <c r="AE7" s="75">
        <v>2</v>
      </c>
      <c r="AF7" s="75">
        <v>50</v>
      </c>
      <c r="AG7" s="67">
        <v>6</v>
      </c>
      <c r="AH7" s="67">
        <v>3</v>
      </c>
      <c r="AI7" s="67">
        <v>50</v>
      </c>
      <c r="AJ7" s="75">
        <v>3</v>
      </c>
      <c r="AK7" s="75">
        <v>1</v>
      </c>
      <c r="AL7" s="75">
        <v>33.33</v>
      </c>
      <c r="AM7" s="67">
        <v>72</v>
      </c>
      <c r="AN7" s="67">
        <v>25</v>
      </c>
      <c r="AO7" s="67">
        <v>34.72</v>
      </c>
      <c r="AP7" s="75">
        <v>3723</v>
      </c>
      <c r="AQ7" s="75">
        <v>2567</v>
      </c>
      <c r="AR7" s="75">
        <v>68.95</v>
      </c>
    </row>
    <row r="8" spans="1:44" s="61" customFormat="1" ht="15" customHeight="1">
      <c r="A8" s="60" t="s">
        <v>3</v>
      </c>
      <c r="B8" s="63" t="s">
        <v>777</v>
      </c>
      <c r="C8" s="67">
        <v>256</v>
      </c>
      <c r="D8" s="67">
        <v>103</v>
      </c>
      <c r="E8" s="67">
        <v>40.229999999999997</v>
      </c>
      <c r="F8" s="75">
        <v>458</v>
      </c>
      <c r="G8" s="75">
        <v>257</v>
      </c>
      <c r="H8" s="75">
        <v>56.11</v>
      </c>
      <c r="I8" s="67">
        <v>2020</v>
      </c>
      <c r="J8" s="67">
        <v>1573</v>
      </c>
      <c r="K8" s="67">
        <v>77.87</v>
      </c>
      <c r="L8" s="75">
        <v>2345</v>
      </c>
      <c r="M8" s="75">
        <v>1852</v>
      </c>
      <c r="N8" s="75">
        <v>78.98</v>
      </c>
      <c r="O8" s="67">
        <v>8</v>
      </c>
      <c r="P8" s="67">
        <v>7</v>
      </c>
      <c r="Q8" s="67">
        <v>87.5</v>
      </c>
      <c r="R8" s="75">
        <v>7</v>
      </c>
      <c r="S8" s="75">
        <v>4</v>
      </c>
      <c r="T8" s="75">
        <v>57.14</v>
      </c>
      <c r="U8" s="67">
        <v>23</v>
      </c>
      <c r="V8" s="67">
        <v>11</v>
      </c>
      <c r="W8" s="67">
        <v>47.83</v>
      </c>
      <c r="X8" s="75">
        <v>28</v>
      </c>
      <c r="Y8" s="75">
        <v>15</v>
      </c>
      <c r="Z8" s="75">
        <v>53.57</v>
      </c>
      <c r="AA8" s="67">
        <v>3</v>
      </c>
      <c r="AB8" s="67">
        <v>2</v>
      </c>
      <c r="AC8" s="67">
        <v>66.67</v>
      </c>
      <c r="AD8" s="75">
        <v>0</v>
      </c>
      <c r="AE8" s="75">
        <v>0</v>
      </c>
      <c r="AF8" s="75">
        <v>0</v>
      </c>
      <c r="AG8" s="67">
        <v>7</v>
      </c>
      <c r="AH8" s="67">
        <v>2</v>
      </c>
      <c r="AI8" s="67">
        <v>28.57</v>
      </c>
      <c r="AJ8" s="75">
        <v>13</v>
      </c>
      <c r="AK8" s="75">
        <v>7</v>
      </c>
      <c r="AL8" s="75">
        <v>53.85</v>
      </c>
      <c r="AM8" s="67">
        <v>233</v>
      </c>
      <c r="AN8" s="67">
        <v>142</v>
      </c>
      <c r="AO8" s="67">
        <v>60.94</v>
      </c>
      <c r="AP8" s="75">
        <v>5401</v>
      </c>
      <c r="AQ8" s="75">
        <v>3975</v>
      </c>
      <c r="AR8" s="75">
        <v>73.599999999999994</v>
      </c>
    </row>
    <row r="9" spans="1:44" s="61" customFormat="1" ht="15" customHeight="1">
      <c r="A9" s="60" t="s">
        <v>4</v>
      </c>
      <c r="B9" s="63" t="s">
        <v>789</v>
      </c>
      <c r="C9" s="67">
        <v>365</v>
      </c>
      <c r="D9" s="67">
        <v>225</v>
      </c>
      <c r="E9" s="67">
        <v>61.64</v>
      </c>
      <c r="F9" s="75">
        <v>499</v>
      </c>
      <c r="G9" s="75">
        <v>360</v>
      </c>
      <c r="H9" s="75">
        <v>72.14</v>
      </c>
      <c r="I9" s="67">
        <v>503</v>
      </c>
      <c r="J9" s="67">
        <v>410</v>
      </c>
      <c r="K9" s="67">
        <v>81.510000000000005</v>
      </c>
      <c r="L9" s="75">
        <v>555</v>
      </c>
      <c r="M9" s="75">
        <v>419</v>
      </c>
      <c r="N9" s="75">
        <v>75.5</v>
      </c>
      <c r="O9" s="67">
        <v>2</v>
      </c>
      <c r="P9" s="67">
        <v>2</v>
      </c>
      <c r="Q9" s="67">
        <v>100</v>
      </c>
      <c r="R9" s="75">
        <v>4</v>
      </c>
      <c r="S9" s="75">
        <v>2</v>
      </c>
      <c r="T9" s="75">
        <v>50</v>
      </c>
      <c r="U9" s="67">
        <v>3</v>
      </c>
      <c r="V9" s="67">
        <v>2</v>
      </c>
      <c r="W9" s="67">
        <v>66.67</v>
      </c>
      <c r="X9" s="75">
        <v>9</v>
      </c>
      <c r="Y9" s="75">
        <v>2</v>
      </c>
      <c r="Z9" s="75">
        <v>22.22</v>
      </c>
      <c r="AA9" s="67">
        <v>0</v>
      </c>
      <c r="AB9" s="67">
        <v>0</v>
      </c>
      <c r="AC9" s="67">
        <v>0</v>
      </c>
      <c r="AD9" s="75">
        <v>1</v>
      </c>
      <c r="AE9" s="75">
        <v>1</v>
      </c>
      <c r="AF9" s="75">
        <v>100</v>
      </c>
      <c r="AG9" s="67">
        <v>1</v>
      </c>
      <c r="AH9" s="67">
        <v>1</v>
      </c>
      <c r="AI9" s="67">
        <v>100</v>
      </c>
      <c r="AJ9" s="75">
        <v>4</v>
      </c>
      <c r="AK9" s="75">
        <v>1</v>
      </c>
      <c r="AL9" s="75">
        <v>25</v>
      </c>
      <c r="AM9" s="67">
        <v>30</v>
      </c>
      <c r="AN9" s="67">
        <v>19</v>
      </c>
      <c r="AO9" s="67">
        <v>63.33</v>
      </c>
      <c r="AP9" s="75">
        <v>1976</v>
      </c>
      <c r="AQ9" s="75">
        <v>1444</v>
      </c>
      <c r="AR9" s="75">
        <v>73.08</v>
      </c>
    </row>
    <row r="10" spans="1:44" s="61" customFormat="1" ht="15" customHeight="1">
      <c r="A10" s="60" t="s">
        <v>5</v>
      </c>
      <c r="B10" s="63" t="s">
        <v>796</v>
      </c>
      <c r="C10" s="67">
        <v>3398</v>
      </c>
      <c r="D10" s="67">
        <v>2162</v>
      </c>
      <c r="E10" s="67">
        <v>63.63</v>
      </c>
      <c r="F10" s="75">
        <v>5313</v>
      </c>
      <c r="G10" s="75">
        <v>3989</v>
      </c>
      <c r="H10" s="75">
        <v>75.08</v>
      </c>
      <c r="I10" s="67">
        <v>5323</v>
      </c>
      <c r="J10" s="67">
        <v>4288</v>
      </c>
      <c r="K10" s="67">
        <v>80.56</v>
      </c>
      <c r="L10" s="75">
        <v>6128</v>
      </c>
      <c r="M10" s="75">
        <v>4975</v>
      </c>
      <c r="N10" s="75">
        <v>81.180000000000007</v>
      </c>
      <c r="O10" s="67">
        <v>67</v>
      </c>
      <c r="P10" s="67">
        <v>41</v>
      </c>
      <c r="Q10" s="67">
        <v>61.19</v>
      </c>
      <c r="R10" s="75">
        <v>75</v>
      </c>
      <c r="S10" s="75">
        <v>44</v>
      </c>
      <c r="T10" s="75">
        <v>58.67</v>
      </c>
      <c r="U10" s="67">
        <v>51</v>
      </c>
      <c r="V10" s="67">
        <v>41</v>
      </c>
      <c r="W10" s="67">
        <v>80.39</v>
      </c>
      <c r="X10" s="75">
        <v>83</v>
      </c>
      <c r="Y10" s="75">
        <v>62</v>
      </c>
      <c r="Z10" s="75">
        <v>74.7</v>
      </c>
      <c r="AA10" s="67">
        <v>8</v>
      </c>
      <c r="AB10" s="67">
        <v>6</v>
      </c>
      <c r="AC10" s="67">
        <v>75</v>
      </c>
      <c r="AD10" s="75">
        <v>11</v>
      </c>
      <c r="AE10" s="75">
        <v>5</v>
      </c>
      <c r="AF10" s="75">
        <v>45.45</v>
      </c>
      <c r="AG10" s="67">
        <v>37</v>
      </c>
      <c r="AH10" s="67">
        <v>23</v>
      </c>
      <c r="AI10" s="67">
        <v>62.16</v>
      </c>
      <c r="AJ10" s="75">
        <v>51</v>
      </c>
      <c r="AK10" s="75">
        <v>27</v>
      </c>
      <c r="AL10" s="75">
        <v>52.94</v>
      </c>
      <c r="AM10" s="67">
        <v>578</v>
      </c>
      <c r="AN10" s="67">
        <v>327</v>
      </c>
      <c r="AO10" s="67">
        <v>56.57</v>
      </c>
      <c r="AP10" s="75">
        <v>21123</v>
      </c>
      <c r="AQ10" s="75">
        <v>15990</v>
      </c>
      <c r="AR10" s="75">
        <v>75.7</v>
      </c>
    </row>
    <row r="11" spans="1:44" s="61" customFormat="1" ht="15" customHeight="1">
      <c r="A11" s="60" t="s">
        <v>6</v>
      </c>
      <c r="B11" s="63" t="s">
        <v>809</v>
      </c>
      <c r="C11" s="67">
        <v>82</v>
      </c>
      <c r="D11" s="67">
        <v>48</v>
      </c>
      <c r="E11" s="67">
        <v>58.54</v>
      </c>
      <c r="F11" s="75">
        <v>62</v>
      </c>
      <c r="G11" s="75">
        <v>40</v>
      </c>
      <c r="H11" s="75">
        <v>64.52</v>
      </c>
      <c r="I11" s="67">
        <v>3800</v>
      </c>
      <c r="J11" s="67">
        <v>3109</v>
      </c>
      <c r="K11" s="67">
        <v>81.819999999999993</v>
      </c>
      <c r="L11" s="75">
        <v>4087</v>
      </c>
      <c r="M11" s="75">
        <v>3350</v>
      </c>
      <c r="N11" s="75">
        <v>81.97</v>
      </c>
      <c r="O11" s="67">
        <v>27</v>
      </c>
      <c r="P11" s="67">
        <v>11</v>
      </c>
      <c r="Q11" s="67">
        <v>40.74</v>
      </c>
      <c r="R11" s="75">
        <v>31</v>
      </c>
      <c r="S11" s="75">
        <v>15</v>
      </c>
      <c r="T11" s="75">
        <v>48.39</v>
      </c>
      <c r="U11" s="67">
        <v>61</v>
      </c>
      <c r="V11" s="67">
        <v>36</v>
      </c>
      <c r="W11" s="67">
        <v>59.02</v>
      </c>
      <c r="X11" s="75">
        <v>53</v>
      </c>
      <c r="Y11" s="75">
        <v>35</v>
      </c>
      <c r="Z11" s="75">
        <v>66.040000000000006</v>
      </c>
      <c r="AA11" s="67">
        <v>2</v>
      </c>
      <c r="AB11" s="67">
        <v>2</v>
      </c>
      <c r="AC11" s="67">
        <v>100</v>
      </c>
      <c r="AD11" s="75">
        <v>3</v>
      </c>
      <c r="AE11" s="75">
        <v>1</v>
      </c>
      <c r="AF11" s="75">
        <v>33.33</v>
      </c>
      <c r="AG11" s="67">
        <v>18</v>
      </c>
      <c r="AH11" s="67">
        <v>9</v>
      </c>
      <c r="AI11" s="67">
        <v>50</v>
      </c>
      <c r="AJ11" s="75">
        <v>16</v>
      </c>
      <c r="AK11" s="75">
        <v>14</v>
      </c>
      <c r="AL11" s="75">
        <v>87.5</v>
      </c>
      <c r="AM11" s="67">
        <v>381</v>
      </c>
      <c r="AN11" s="67">
        <v>233</v>
      </c>
      <c r="AO11" s="67">
        <v>61.15</v>
      </c>
      <c r="AP11" s="75">
        <v>8623</v>
      </c>
      <c r="AQ11" s="75">
        <v>6903</v>
      </c>
      <c r="AR11" s="75">
        <v>80.05</v>
      </c>
    </row>
    <row r="12" spans="1:44" s="61" customFormat="1" ht="15" customHeight="1">
      <c r="A12" s="60" t="s">
        <v>7</v>
      </c>
      <c r="B12" s="63" t="s">
        <v>822</v>
      </c>
      <c r="C12" s="67">
        <v>1653</v>
      </c>
      <c r="D12" s="67">
        <v>1043</v>
      </c>
      <c r="E12" s="67">
        <v>63.1</v>
      </c>
      <c r="F12" s="75">
        <v>2399</v>
      </c>
      <c r="G12" s="75">
        <v>1828</v>
      </c>
      <c r="H12" s="75">
        <v>76.2</v>
      </c>
      <c r="I12" s="67">
        <v>13121</v>
      </c>
      <c r="J12" s="67">
        <v>10497</v>
      </c>
      <c r="K12" s="67">
        <v>80</v>
      </c>
      <c r="L12" s="75">
        <v>15231</v>
      </c>
      <c r="M12" s="75">
        <v>12248</v>
      </c>
      <c r="N12" s="75">
        <v>80.41</v>
      </c>
      <c r="O12" s="67">
        <v>244</v>
      </c>
      <c r="P12" s="67">
        <v>121</v>
      </c>
      <c r="Q12" s="67">
        <v>49.59</v>
      </c>
      <c r="R12" s="75">
        <v>310</v>
      </c>
      <c r="S12" s="75">
        <v>152</v>
      </c>
      <c r="T12" s="75">
        <v>49.03</v>
      </c>
      <c r="U12" s="67">
        <v>533</v>
      </c>
      <c r="V12" s="67">
        <v>340</v>
      </c>
      <c r="W12" s="67">
        <v>63.79</v>
      </c>
      <c r="X12" s="75">
        <v>697</v>
      </c>
      <c r="Y12" s="75">
        <v>505</v>
      </c>
      <c r="Z12" s="75">
        <v>72.45</v>
      </c>
      <c r="AA12" s="67">
        <v>10</v>
      </c>
      <c r="AB12" s="67">
        <v>6</v>
      </c>
      <c r="AC12" s="67">
        <v>60</v>
      </c>
      <c r="AD12" s="75">
        <v>12</v>
      </c>
      <c r="AE12" s="75">
        <v>8</v>
      </c>
      <c r="AF12" s="75">
        <v>66.67</v>
      </c>
      <c r="AG12" s="67">
        <v>129</v>
      </c>
      <c r="AH12" s="67">
        <v>75</v>
      </c>
      <c r="AI12" s="67">
        <v>58.14</v>
      </c>
      <c r="AJ12" s="75">
        <v>134</v>
      </c>
      <c r="AK12" s="75">
        <v>90</v>
      </c>
      <c r="AL12" s="75">
        <v>67.16</v>
      </c>
      <c r="AM12" s="67">
        <v>2902</v>
      </c>
      <c r="AN12" s="67">
        <v>1786</v>
      </c>
      <c r="AO12" s="67">
        <v>61.54</v>
      </c>
      <c r="AP12" s="75">
        <v>37375</v>
      </c>
      <c r="AQ12" s="75">
        <v>28699</v>
      </c>
      <c r="AR12" s="75">
        <v>76.790000000000006</v>
      </c>
    </row>
    <row r="13" spans="1:44" s="61" customFormat="1" ht="15" customHeight="1">
      <c r="A13" s="60" t="s">
        <v>8</v>
      </c>
      <c r="B13" s="63" t="s">
        <v>838</v>
      </c>
      <c r="C13" s="67">
        <v>1975</v>
      </c>
      <c r="D13" s="67">
        <v>1154</v>
      </c>
      <c r="E13" s="67">
        <v>58.43</v>
      </c>
      <c r="F13" s="75">
        <v>2779</v>
      </c>
      <c r="G13" s="75">
        <v>1941</v>
      </c>
      <c r="H13" s="75">
        <v>69.849999999999994</v>
      </c>
      <c r="I13" s="67">
        <v>19247</v>
      </c>
      <c r="J13" s="67">
        <v>14950</v>
      </c>
      <c r="K13" s="67">
        <v>77.67</v>
      </c>
      <c r="L13" s="75">
        <v>21634</v>
      </c>
      <c r="M13" s="75">
        <v>16892</v>
      </c>
      <c r="N13" s="75">
        <v>78.08</v>
      </c>
      <c r="O13" s="67">
        <v>117</v>
      </c>
      <c r="P13" s="67">
        <v>68</v>
      </c>
      <c r="Q13" s="67">
        <v>58.12</v>
      </c>
      <c r="R13" s="75">
        <v>130</v>
      </c>
      <c r="S13" s="75">
        <v>70</v>
      </c>
      <c r="T13" s="75">
        <v>53.85</v>
      </c>
      <c r="U13" s="67">
        <v>473</v>
      </c>
      <c r="V13" s="67">
        <v>306</v>
      </c>
      <c r="W13" s="67">
        <v>64.69</v>
      </c>
      <c r="X13" s="75">
        <v>526</v>
      </c>
      <c r="Y13" s="75">
        <v>352</v>
      </c>
      <c r="Z13" s="75">
        <v>66.92</v>
      </c>
      <c r="AA13" s="67">
        <v>20</v>
      </c>
      <c r="AB13" s="67">
        <v>12</v>
      </c>
      <c r="AC13" s="67">
        <v>60</v>
      </c>
      <c r="AD13" s="75">
        <v>24</v>
      </c>
      <c r="AE13" s="75">
        <v>11</v>
      </c>
      <c r="AF13" s="75">
        <v>45.83</v>
      </c>
      <c r="AG13" s="67">
        <v>148</v>
      </c>
      <c r="AH13" s="67">
        <v>93</v>
      </c>
      <c r="AI13" s="67">
        <v>62.84</v>
      </c>
      <c r="AJ13" s="75">
        <v>162</v>
      </c>
      <c r="AK13" s="75">
        <v>98</v>
      </c>
      <c r="AL13" s="75">
        <v>60.49</v>
      </c>
      <c r="AM13" s="67">
        <v>5208</v>
      </c>
      <c r="AN13" s="67">
        <v>2952</v>
      </c>
      <c r="AO13" s="67">
        <v>56.68</v>
      </c>
      <c r="AP13" s="75">
        <v>52443</v>
      </c>
      <c r="AQ13" s="75">
        <v>38899</v>
      </c>
      <c r="AR13" s="75">
        <v>74.17</v>
      </c>
    </row>
    <row r="14" spans="1:44" s="61" customFormat="1" ht="15" customHeight="1">
      <c r="A14" s="60" t="s">
        <v>9</v>
      </c>
      <c r="B14" s="63" t="s">
        <v>851</v>
      </c>
      <c r="C14" s="67">
        <v>978</v>
      </c>
      <c r="D14" s="67">
        <v>559</v>
      </c>
      <c r="E14" s="67">
        <v>57.16</v>
      </c>
      <c r="F14" s="75">
        <v>1761</v>
      </c>
      <c r="G14" s="75">
        <v>1204</v>
      </c>
      <c r="H14" s="75">
        <v>68.37</v>
      </c>
      <c r="I14" s="67">
        <v>2293</v>
      </c>
      <c r="J14" s="67">
        <v>1854</v>
      </c>
      <c r="K14" s="67">
        <v>80.849999999999994</v>
      </c>
      <c r="L14" s="75">
        <v>2608</v>
      </c>
      <c r="M14" s="75">
        <v>2102</v>
      </c>
      <c r="N14" s="75">
        <v>80.599999999999994</v>
      </c>
      <c r="O14" s="67">
        <v>17</v>
      </c>
      <c r="P14" s="67">
        <v>8</v>
      </c>
      <c r="Q14" s="67">
        <v>47.06</v>
      </c>
      <c r="R14" s="75">
        <v>15</v>
      </c>
      <c r="S14" s="75">
        <v>12</v>
      </c>
      <c r="T14" s="75">
        <v>80</v>
      </c>
      <c r="U14" s="67">
        <v>35</v>
      </c>
      <c r="V14" s="67">
        <v>18</v>
      </c>
      <c r="W14" s="67">
        <v>51.43</v>
      </c>
      <c r="X14" s="75">
        <v>44</v>
      </c>
      <c r="Y14" s="75">
        <v>32</v>
      </c>
      <c r="Z14" s="75">
        <v>72.73</v>
      </c>
      <c r="AA14" s="67">
        <v>0</v>
      </c>
      <c r="AB14" s="67">
        <v>0</v>
      </c>
      <c r="AC14" s="67">
        <v>0</v>
      </c>
      <c r="AD14" s="75">
        <v>0</v>
      </c>
      <c r="AE14" s="75">
        <v>0</v>
      </c>
      <c r="AF14" s="75">
        <v>0</v>
      </c>
      <c r="AG14" s="67">
        <v>7</v>
      </c>
      <c r="AH14" s="67">
        <v>5</v>
      </c>
      <c r="AI14" s="67">
        <v>71.430000000000007</v>
      </c>
      <c r="AJ14" s="75">
        <v>13</v>
      </c>
      <c r="AK14" s="75">
        <v>11</v>
      </c>
      <c r="AL14" s="75">
        <v>84.62</v>
      </c>
      <c r="AM14" s="67">
        <v>173</v>
      </c>
      <c r="AN14" s="67">
        <v>83</v>
      </c>
      <c r="AO14" s="67">
        <v>47.98</v>
      </c>
      <c r="AP14" s="75">
        <v>7944</v>
      </c>
      <c r="AQ14" s="75">
        <v>5888</v>
      </c>
      <c r="AR14" s="75">
        <v>74.12</v>
      </c>
    </row>
    <row r="15" spans="1:44" s="61" customFormat="1" ht="15" customHeight="1">
      <c r="A15" s="60" t="s">
        <v>10</v>
      </c>
      <c r="B15" s="63" t="s">
        <v>862</v>
      </c>
      <c r="C15" s="67">
        <v>368</v>
      </c>
      <c r="D15" s="67">
        <v>211</v>
      </c>
      <c r="E15" s="67">
        <v>57.34</v>
      </c>
      <c r="F15" s="75">
        <v>512</v>
      </c>
      <c r="G15" s="75">
        <v>335</v>
      </c>
      <c r="H15" s="75">
        <v>65.430000000000007</v>
      </c>
      <c r="I15" s="67">
        <v>3487</v>
      </c>
      <c r="J15" s="67">
        <v>2736</v>
      </c>
      <c r="K15" s="67">
        <v>78.459999999999994</v>
      </c>
      <c r="L15" s="75">
        <v>3879</v>
      </c>
      <c r="M15" s="75">
        <v>2955</v>
      </c>
      <c r="N15" s="75">
        <v>76.180000000000007</v>
      </c>
      <c r="O15" s="67">
        <v>14</v>
      </c>
      <c r="P15" s="67">
        <v>9</v>
      </c>
      <c r="Q15" s="67">
        <v>64.290000000000006</v>
      </c>
      <c r="R15" s="75">
        <v>12</v>
      </c>
      <c r="S15" s="75">
        <v>9</v>
      </c>
      <c r="T15" s="75">
        <v>75</v>
      </c>
      <c r="U15" s="67">
        <v>34</v>
      </c>
      <c r="V15" s="67">
        <v>15</v>
      </c>
      <c r="W15" s="67">
        <v>44.12</v>
      </c>
      <c r="X15" s="75">
        <v>46</v>
      </c>
      <c r="Y15" s="75">
        <v>30</v>
      </c>
      <c r="Z15" s="75">
        <v>65.22</v>
      </c>
      <c r="AA15" s="67">
        <v>4</v>
      </c>
      <c r="AB15" s="67">
        <v>3</v>
      </c>
      <c r="AC15" s="67">
        <v>75</v>
      </c>
      <c r="AD15" s="75">
        <v>5</v>
      </c>
      <c r="AE15" s="75">
        <v>2</v>
      </c>
      <c r="AF15" s="75">
        <v>40</v>
      </c>
      <c r="AG15" s="67">
        <v>15</v>
      </c>
      <c r="AH15" s="67">
        <v>7</v>
      </c>
      <c r="AI15" s="67">
        <v>46.67</v>
      </c>
      <c r="AJ15" s="75">
        <v>12</v>
      </c>
      <c r="AK15" s="75">
        <v>6</v>
      </c>
      <c r="AL15" s="75">
        <v>50</v>
      </c>
      <c r="AM15" s="67">
        <v>312</v>
      </c>
      <c r="AN15" s="67">
        <v>182</v>
      </c>
      <c r="AO15" s="67">
        <v>58.33</v>
      </c>
      <c r="AP15" s="75">
        <v>8700</v>
      </c>
      <c r="AQ15" s="75">
        <v>6500</v>
      </c>
      <c r="AR15" s="75">
        <v>74.709999999999994</v>
      </c>
    </row>
    <row r="16" spans="1:44" s="61" customFormat="1" ht="15" customHeight="1">
      <c r="A16" s="60" t="s">
        <v>11</v>
      </c>
      <c r="B16" s="63" t="s">
        <v>872</v>
      </c>
      <c r="C16" s="67">
        <v>17698</v>
      </c>
      <c r="D16" s="67">
        <v>10281</v>
      </c>
      <c r="E16" s="67">
        <v>58.09</v>
      </c>
      <c r="F16" s="75">
        <v>27395</v>
      </c>
      <c r="G16" s="75">
        <v>19491</v>
      </c>
      <c r="H16" s="75">
        <v>71.150000000000006</v>
      </c>
      <c r="I16" s="67">
        <v>16725</v>
      </c>
      <c r="J16" s="67">
        <v>13314</v>
      </c>
      <c r="K16" s="67">
        <v>79.61</v>
      </c>
      <c r="L16" s="75">
        <v>19985</v>
      </c>
      <c r="M16" s="75">
        <v>16014</v>
      </c>
      <c r="N16" s="75">
        <v>80.13</v>
      </c>
      <c r="O16" s="67">
        <v>399</v>
      </c>
      <c r="P16" s="67">
        <v>241</v>
      </c>
      <c r="Q16" s="67">
        <v>60.4</v>
      </c>
      <c r="R16" s="75">
        <v>372</v>
      </c>
      <c r="S16" s="75">
        <v>236</v>
      </c>
      <c r="T16" s="75">
        <v>63.44</v>
      </c>
      <c r="U16" s="67">
        <v>225</v>
      </c>
      <c r="V16" s="67">
        <v>124</v>
      </c>
      <c r="W16" s="67">
        <v>55.11</v>
      </c>
      <c r="X16" s="75">
        <v>387</v>
      </c>
      <c r="Y16" s="75">
        <v>235</v>
      </c>
      <c r="Z16" s="75">
        <v>60.72</v>
      </c>
      <c r="AA16" s="67">
        <v>26</v>
      </c>
      <c r="AB16" s="67">
        <v>14</v>
      </c>
      <c r="AC16" s="67">
        <v>53.85</v>
      </c>
      <c r="AD16" s="75">
        <v>35</v>
      </c>
      <c r="AE16" s="75">
        <v>16</v>
      </c>
      <c r="AF16" s="75">
        <v>45.71</v>
      </c>
      <c r="AG16" s="67">
        <v>260</v>
      </c>
      <c r="AH16" s="67">
        <v>135</v>
      </c>
      <c r="AI16" s="67">
        <v>51.92</v>
      </c>
      <c r="AJ16" s="75">
        <v>345</v>
      </c>
      <c r="AK16" s="75">
        <v>201</v>
      </c>
      <c r="AL16" s="75">
        <v>58.26</v>
      </c>
      <c r="AM16" s="67">
        <v>3216</v>
      </c>
      <c r="AN16" s="67">
        <v>1797</v>
      </c>
      <c r="AO16" s="67">
        <v>55.88</v>
      </c>
      <c r="AP16" s="75">
        <v>87068</v>
      </c>
      <c r="AQ16" s="75">
        <v>62099</v>
      </c>
      <c r="AR16" s="75">
        <v>71.319999999999993</v>
      </c>
    </row>
    <row r="17" spans="1:44" s="61" customFormat="1" ht="15" customHeight="1">
      <c r="A17" s="60" t="s">
        <v>12</v>
      </c>
      <c r="B17" s="63" t="s">
        <v>887</v>
      </c>
      <c r="C17" s="67">
        <v>428</v>
      </c>
      <c r="D17" s="67">
        <v>244</v>
      </c>
      <c r="E17" s="67">
        <v>57.01</v>
      </c>
      <c r="F17" s="75">
        <v>755</v>
      </c>
      <c r="G17" s="75">
        <v>541</v>
      </c>
      <c r="H17" s="75">
        <v>71.66</v>
      </c>
      <c r="I17" s="67">
        <v>2258</v>
      </c>
      <c r="J17" s="67">
        <v>1910</v>
      </c>
      <c r="K17" s="67">
        <v>84.59</v>
      </c>
      <c r="L17" s="75">
        <v>2513</v>
      </c>
      <c r="M17" s="75">
        <v>2074</v>
      </c>
      <c r="N17" s="75">
        <v>82.53</v>
      </c>
      <c r="O17" s="67">
        <v>18</v>
      </c>
      <c r="P17" s="67">
        <v>10</v>
      </c>
      <c r="Q17" s="67">
        <v>55.56</v>
      </c>
      <c r="R17" s="75">
        <v>13</v>
      </c>
      <c r="S17" s="75">
        <v>10</v>
      </c>
      <c r="T17" s="75">
        <v>76.92</v>
      </c>
      <c r="U17" s="67">
        <v>9</v>
      </c>
      <c r="V17" s="67">
        <v>6</v>
      </c>
      <c r="W17" s="67">
        <v>66.67</v>
      </c>
      <c r="X17" s="75">
        <v>19</v>
      </c>
      <c r="Y17" s="75">
        <v>11</v>
      </c>
      <c r="Z17" s="75">
        <v>57.89</v>
      </c>
      <c r="AA17" s="67">
        <v>1</v>
      </c>
      <c r="AB17" s="67">
        <v>1</v>
      </c>
      <c r="AC17" s="67">
        <v>100</v>
      </c>
      <c r="AD17" s="75">
        <v>2</v>
      </c>
      <c r="AE17" s="75">
        <v>2</v>
      </c>
      <c r="AF17" s="75">
        <v>100</v>
      </c>
      <c r="AG17" s="67">
        <v>7</v>
      </c>
      <c r="AH17" s="67">
        <v>5</v>
      </c>
      <c r="AI17" s="67">
        <v>71.430000000000007</v>
      </c>
      <c r="AJ17" s="75">
        <v>11</v>
      </c>
      <c r="AK17" s="75">
        <v>9</v>
      </c>
      <c r="AL17" s="75">
        <v>81.819999999999993</v>
      </c>
      <c r="AM17" s="67">
        <v>157</v>
      </c>
      <c r="AN17" s="67">
        <v>113</v>
      </c>
      <c r="AO17" s="67">
        <v>71.97</v>
      </c>
      <c r="AP17" s="75">
        <v>6191</v>
      </c>
      <c r="AQ17" s="75">
        <v>4936</v>
      </c>
      <c r="AR17" s="75">
        <v>79.73</v>
      </c>
    </row>
    <row r="18" spans="1:44" s="61" customFormat="1" ht="15" customHeight="1">
      <c r="A18" s="60" t="s">
        <v>13</v>
      </c>
      <c r="B18" s="63" t="s">
        <v>894</v>
      </c>
      <c r="C18" s="67">
        <v>81</v>
      </c>
      <c r="D18" s="67">
        <v>51</v>
      </c>
      <c r="E18" s="67">
        <v>62.96</v>
      </c>
      <c r="F18" s="75">
        <v>135</v>
      </c>
      <c r="G18" s="75">
        <v>103</v>
      </c>
      <c r="H18" s="75">
        <v>76.3</v>
      </c>
      <c r="I18" s="67">
        <v>3672</v>
      </c>
      <c r="J18" s="67">
        <v>2754</v>
      </c>
      <c r="K18" s="67">
        <v>75</v>
      </c>
      <c r="L18" s="75">
        <v>4109</v>
      </c>
      <c r="M18" s="75">
        <v>3114</v>
      </c>
      <c r="N18" s="75">
        <v>75.78</v>
      </c>
      <c r="O18" s="67">
        <v>5</v>
      </c>
      <c r="P18" s="67">
        <v>3</v>
      </c>
      <c r="Q18" s="67">
        <v>60</v>
      </c>
      <c r="R18" s="75">
        <v>8</v>
      </c>
      <c r="S18" s="75">
        <v>4</v>
      </c>
      <c r="T18" s="75">
        <v>50</v>
      </c>
      <c r="U18" s="67">
        <v>13</v>
      </c>
      <c r="V18" s="67">
        <v>7</v>
      </c>
      <c r="W18" s="67">
        <v>53.85</v>
      </c>
      <c r="X18" s="75">
        <v>13</v>
      </c>
      <c r="Y18" s="75">
        <v>7</v>
      </c>
      <c r="Z18" s="75">
        <v>53.85</v>
      </c>
      <c r="AA18" s="67">
        <v>5</v>
      </c>
      <c r="AB18" s="67">
        <v>3</v>
      </c>
      <c r="AC18" s="67">
        <v>60</v>
      </c>
      <c r="AD18" s="75">
        <v>4</v>
      </c>
      <c r="AE18" s="75">
        <v>2</v>
      </c>
      <c r="AF18" s="75">
        <v>50</v>
      </c>
      <c r="AG18" s="67">
        <v>10</v>
      </c>
      <c r="AH18" s="67">
        <v>6</v>
      </c>
      <c r="AI18" s="67">
        <v>60</v>
      </c>
      <c r="AJ18" s="75">
        <v>15</v>
      </c>
      <c r="AK18" s="75">
        <v>7</v>
      </c>
      <c r="AL18" s="75">
        <v>46.67</v>
      </c>
      <c r="AM18" s="67">
        <v>282</v>
      </c>
      <c r="AN18" s="67">
        <v>146</v>
      </c>
      <c r="AO18" s="67">
        <v>51.77</v>
      </c>
      <c r="AP18" s="75">
        <v>8352</v>
      </c>
      <c r="AQ18" s="75">
        <v>6207</v>
      </c>
      <c r="AR18" s="75">
        <v>74.319999999999993</v>
      </c>
    </row>
    <row r="19" spans="1:44" s="61" customFormat="1" ht="15" customHeight="1">
      <c r="A19" s="60" t="s">
        <v>14</v>
      </c>
      <c r="B19" s="63" t="s">
        <v>901</v>
      </c>
      <c r="C19" s="67">
        <v>1298</v>
      </c>
      <c r="D19" s="67">
        <v>722</v>
      </c>
      <c r="E19" s="67">
        <v>55.62</v>
      </c>
      <c r="F19" s="75">
        <v>1894</v>
      </c>
      <c r="G19" s="75">
        <v>1311</v>
      </c>
      <c r="H19" s="75">
        <v>69.22</v>
      </c>
      <c r="I19" s="67">
        <v>2312</v>
      </c>
      <c r="J19" s="67">
        <v>1808</v>
      </c>
      <c r="K19" s="67">
        <v>78.2</v>
      </c>
      <c r="L19" s="75">
        <v>2578</v>
      </c>
      <c r="M19" s="75">
        <v>2023</v>
      </c>
      <c r="N19" s="75">
        <v>78.47</v>
      </c>
      <c r="O19" s="67">
        <v>8</v>
      </c>
      <c r="P19" s="67">
        <v>4</v>
      </c>
      <c r="Q19" s="67">
        <v>50</v>
      </c>
      <c r="R19" s="75">
        <v>9</v>
      </c>
      <c r="S19" s="75">
        <v>7</v>
      </c>
      <c r="T19" s="75">
        <v>77.78</v>
      </c>
      <c r="U19" s="67">
        <v>31</v>
      </c>
      <c r="V19" s="67">
        <v>19</v>
      </c>
      <c r="W19" s="67">
        <v>61.29</v>
      </c>
      <c r="X19" s="75">
        <v>47</v>
      </c>
      <c r="Y19" s="75">
        <v>32</v>
      </c>
      <c r="Z19" s="75">
        <v>68.09</v>
      </c>
      <c r="AA19" s="67">
        <v>3</v>
      </c>
      <c r="AB19" s="67">
        <v>3</v>
      </c>
      <c r="AC19" s="67">
        <v>100</v>
      </c>
      <c r="AD19" s="75">
        <v>2</v>
      </c>
      <c r="AE19" s="75">
        <v>1</v>
      </c>
      <c r="AF19" s="75">
        <v>50</v>
      </c>
      <c r="AG19" s="67">
        <v>22</v>
      </c>
      <c r="AH19" s="67">
        <v>14</v>
      </c>
      <c r="AI19" s="67">
        <v>63.64</v>
      </c>
      <c r="AJ19" s="75">
        <v>22</v>
      </c>
      <c r="AK19" s="75">
        <v>12</v>
      </c>
      <c r="AL19" s="75">
        <v>54.55</v>
      </c>
      <c r="AM19" s="67">
        <v>453</v>
      </c>
      <c r="AN19" s="67">
        <v>286</v>
      </c>
      <c r="AO19" s="67">
        <v>63.13</v>
      </c>
      <c r="AP19" s="75">
        <v>8679</v>
      </c>
      <c r="AQ19" s="75">
        <v>6242</v>
      </c>
      <c r="AR19" s="75">
        <v>71.92</v>
      </c>
    </row>
    <row r="20" spans="1:44" s="61" customFormat="1" ht="15" customHeight="1">
      <c r="A20" s="60" t="s">
        <v>15</v>
      </c>
      <c r="B20" s="63" t="s">
        <v>910</v>
      </c>
      <c r="C20" s="67">
        <v>1103</v>
      </c>
      <c r="D20" s="67">
        <v>715</v>
      </c>
      <c r="E20" s="67">
        <v>64.819999999999993</v>
      </c>
      <c r="F20" s="75">
        <v>1561</v>
      </c>
      <c r="G20" s="75">
        <v>1127</v>
      </c>
      <c r="H20" s="75">
        <v>72.2</v>
      </c>
      <c r="I20" s="67">
        <v>6926</v>
      </c>
      <c r="J20" s="67">
        <v>5354</v>
      </c>
      <c r="K20" s="67">
        <v>77.3</v>
      </c>
      <c r="L20" s="75">
        <v>7859</v>
      </c>
      <c r="M20" s="75">
        <v>6110</v>
      </c>
      <c r="N20" s="75">
        <v>77.75</v>
      </c>
      <c r="O20" s="67">
        <v>96</v>
      </c>
      <c r="P20" s="67">
        <v>53</v>
      </c>
      <c r="Q20" s="67">
        <v>55.21</v>
      </c>
      <c r="R20" s="75">
        <v>130</v>
      </c>
      <c r="S20" s="75">
        <v>76</v>
      </c>
      <c r="T20" s="75">
        <v>58.46</v>
      </c>
      <c r="U20" s="67">
        <v>207</v>
      </c>
      <c r="V20" s="67">
        <v>127</v>
      </c>
      <c r="W20" s="67">
        <v>61.35</v>
      </c>
      <c r="X20" s="75">
        <v>262</v>
      </c>
      <c r="Y20" s="75">
        <v>164</v>
      </c>
      <c r="Z20" s="75">
        <v>62.6</v>
      </c>
      <c r="AA20" s="67">
        <v>24</v>
      </c>
      <c r="AB20" s="67">
        <v>18</v>
      </c>
      <c r="AC20" s="67">
        <v>75</v>
      </c>
      <c r="AD20" s="75">
        <v>13</v>
      </c>
      <c r="AE20" s="75">
        <v>5</v>
      </c>
      <c r="AF20" s="75">
        <v>38.46</v>
      </c>
      <c r="AG20" s="67">
        <v>89</v>
      </c>
      <c r="AH20" s="67">
        <v>44</v>
      </c>
      <c r="AI20" s="67">
        <v>49.44</v>
      </c>
      <c r="AJ20" s="75">
        <v>120</v>
      </c>
      <c r="AK20" s="75">
        <v>76</v>
      </c>
      <c r="AL20" s="75">
        <v>63.33</v>
      </c>
      <c r="AM20" s="67">
        <v>1871</v>
      </c>
      <c r="AN20" s="67">
        <v>1183</v>
      </c>
      <c r="AO20" s="67">
        <v>63.23</v>
      </c>
      <c r="AP20" s="75">
        <v>20261</v>
      </c>
      <c r="AQ20" s="75">
        <v>15052</v>
      </c>
      <c r="AR20" s="75">
        <v>74.290000000000006</v>
      </c>
    </row>
    <row r="21" spans="1:44" s="61" customFormat="1" ht="15" customHeight="1">
      <c r="A21" s="60" t="s">
        <v>16</v>
      </c>
      <c r="B21" s="63" t="s">
        <v>922</v>
      </c>
      <c r="C21" s="67">
        <v>3569</v>
      </c>
      <c r="D21" s="67">
        <v>1906</v>
      </c>
      <c r="E21" s="67">
        <v>53.4</v>
      </c>
      <c r="F21" s="75">
        <v>5485</v>
      </c>
      <c r="G21" s="75">
        <v>3583</v>
      </c>
      <c r="H21" s="75">
        <v>65.319999999999993</v>
      </c>
      <c r="I21" s="67">
        <v>10436</v>
      </c>
      <c r="J21" s="67">
        <v>8163</v>
      </c>
      <c r="K21" s="67">
        <v>78.22</v>
      </c>
      <c r="L21" s="75">
        <v>11996</v>
      </c>
      <c r="M21" s="75">
        <v>9558</v>
      </c>
      <c r="N21" s="75">
        <v>79.680000000000007</v>
      </c>
      <c r="O21" s="67">
        <v>105</v>
      </c>
      <c r="P21" s="67">
        <v>62</v>
      </c>
      <c r="Q21" s="67">
        <v>59.05</v>
      </c>
      <c r="R21" s="75">
        <v>109</v>
      </c>
      <c r="S21" s="75">
        <v>72</v>
      </c>
      <c r="T21" s="75">
        <v>66.06</v>
      </c>
      <c r="U21" s="67">
        <v>175</v>
      </c>
      <c r="V21" s="67">
        <v>110</v>
      </c>
      <c r="W21" s="67">
        <v>62.86</v>
      </c>
      <c r="X21" s="75">
        <v>189</v>
      </c>
      <c r="Y21" s="75">
        <v>135</v>
      </c>
      <c r="Z21" s="75">
        <v>71.430000000000007</v>
      </c>
      <c r="AA21" s="67">
        <v>4</v>
      </c>
      <c r="AB21" s="67">
        <v>2</v>
      </c>
      <c r="AC21" s="67">
        <v>50</v>
      </c>
      <c r="AD21" s="75">
        <v>5</v>
      </c>
      <c r="AE21" s="75">
        <v>3</v>
      </c>
      <c r="AF21" s="75">
        <v>60</v>
      </c>
      <c r="AG21" s="67">
        <v>95</v>
      </c>
      <c r="AH21" s="67">
        <v>56</v>
      </c>
      <c r="AI21" s="67">
        <v>58.95</v>
      </c>
      <c r="AJ21" s="75">
        <v>124</v>
      </c>
      <c r="AK21" s="75">
        <v>76</v>
      </c>
      <c r="AL21" s="75">
        <v>61.29</v>
      </c>
      <c r="AM21" s="67">
        <v>2636</v>
      </c>
      <c r="AN21" s="67">
        <v>1513</v>
      </c>
      <c r="AO21" s="67">
        <v>57.4</v>
      </c>
      <c r="AP21" s="75">
        <v>34928</v>
      </c>
      <c r="AQ21" s="75">
        <v>25239</v>
      </c>
      <c r="AR21" s="75">
        <v>72.260000000000005</v>
      </c>
    </row>
    <row r="22" spans="1:44" s="61" customFormat="1" ht="15" customHeight="1">
      <c r="A22" s="60" t="s">
        <v>17</v>
      </c>
      <c r="B22" s="63" t="s">
        <v>936</v>
      </c>
      <c r="C22" s="67">
        <v>2417</v>
      </c>
      <c r="D22" s="67">
        <v>1542</v>
      </c>
      <c r="E22" s="67">
        <v>63.8</v>
      </c>
      <c r="F22" s="75">
        <v>3636</v>
      </c>
      <c r="G22" s="75">
        <v>2746</v>
      </c>
      <c r="H22" s="75">
        <v>75.52</v>
      </c>
      <c r="I22" s="67">
        <v>2782</v>
      </c>
      <c r="J22" s="67">
        <v>2255</v>
      </c>
      <c r="K22" s="67">
        <v>81.06</v>
      </c>
      <c r="L22" s="75">
        <v>3033</v>
      </c>
      <c r="M22" s="75">
        <v>2387</v>
      </c>
      <c r="N22" s="75">
        <v>78.7</v>
      </c>
      <c r="O22" s="67">
        <v>10</v>
      </c>
      <c r="P22" s="67">
        <v>7</v>
      </c>
      <c r="Q22" s="67">
        <v>70</v>
      </c>
      <c r="R22" s="75">
        <v>20</v>
      </c>
      <c r="S22" s="75">
        <v>13</v>
      </c>
      <c r="T22" s="75">
        <v>65</v>
      </c>
      <c r="U22" s="67">
        <v>26</v>
      </c>
      <c r="V22" s="67">
        <v>20</v>
      </c>
      <c r="W22" s="67">
        <v>76.92</v>
      </c>
      <c r="X22" s="75">
        <v>25</v>
      </c>
      <c r="Y22" s="75">
        <v>15</v>
      </c>
      <c r="Z22" s="75">
        <v>60</v>
      </c>
      <c r="AA22" s="67">
        <v>6</v>
      </c>
      <c r="AB22" s="67">
        <v>3</v>
      </c>
      <c r="AC22" s="67">
        <v>50</v>
      </c>
      <c r="AD22" s="75">
        <v>4</v>
      </c>
      <c r="AE22" s="75">
        <v>3</v>
      </c>
      <c r="AF22" s="75">
        <v>75</v>
      </c>
      <c r="AG22" s="67">
        <v>21</v>
      </c>
      <c r="AH22" s="67">
        <v>12</v>
      </c>
      <c r="AI22" s="67">
        <v>57.14</v>
      </c>
      <c r="AJ22" s="75">
        <v>28</v>
      </c>
      <c r="AK22" s="75">
        <v>17</v>
      </c>
      <c r="AL22" s="75">
        <v>60.71</v>
      </c>
      <c r="AM22" s="67">
        <v>524</v>
      </c>
      <c r="AN22" s="67">
        <v>249</v>
      </c>
      <c r="AO22" s="67">
        <v>47.52</v>
      </c>
      <c r="AP22" s="75">
        <v>12532</v>
      </c>
      <c r="AQ22" s="75">
        <v>9269</v>
      </c>
      <c r="AR22" s="75">
        <v>73.959999999999994</v>
      </c>
    </row>
    <row r="23" spans="1:44" s="61" customFormat="1" ht="15" customHeight="1">
      <c r="A23" s="60" t="s">
        <v>18</v>
      </c>
      <c r="B23" s="63" t="s">
        <v>945</v>
      </c>
      <c r="C23" s="67">
        <v>1191</v>
      </c>
      <c r="D23" s="67">
        <v>725</v>
      </c>
      <c r="E23" s="67">
        <v>60.87</v>
      </c>
      <c r="F23" s="75">
        <v>1640</v>
      </c>
      <c r="G23" s="75">
        <v>1195</v>
      </c>
      <c r="H23" s="75">
        <v>72.87</v>
      </c>
      <c r="I23" s="67">
        <v>4069</v>
      </c>
      <c r="J23" s="67">
        <v>3207</v>
      </c>
      <c r="K23" s="67">
        <v>78.819999999999993</v>
      </c>
      <c r="L23" s="75">
        <v>4592</v>
      </c>
      <c r="M23" s="75">
        <v>3616</v>
      </c>
      <c r="N23" s="75">
        <v>78.75</v>
      </c>
      <c r="O23" s="67">
        <v>10</v>
      </c>
      <c r="P23" s="67">
        <v>6</v>
      </c>
      <c r="Q23" s="67">
        <v>60</v>
      </c>
      <c r="R23" s="75">
        <v>22</v>
      </c>
      <c r="S23" s="75">
        <v>17</v>
      </c>
      <c r="T23" s="75">
        <v>77.27</v>
      </c>
      <c r="U23" s="67">
        <v>47</v>
      </c>
      <c r="V23" s="67">
        <v>33</v>
      </c>
      <c r="W23" s="67">
        <v>70.209999999999994</v>
      </c>
      <c r="X23" s="75">
        <v>45</v>
      </c>
      <c r="Y23" s="75">
        <v>30</v>
      </c>
      <c r="Z23" s="75">
        <v>66.67</v>
      </c>
      <c r="AA23" s="67">
        <v>5</v>
      </c>
      <c r="AB23" s="67">
        <v>3</v>
      </c>
      <c r="AC23" s="67">
        <v>60</v>
      </c>
      <c r="AD23" s="75">
        <v>5</v>
      </c>
      <c r="AE23" s="75">
        <v>1</v>
      </c>
      <c r="AF23" s="75">
        <v>20</v>
      </c>
      <c r="AG23" s="67">
        <v>36</v>
      </c>
      <c r="AH23" s="67">
        <v>16</v>
      </c>
      <c r="AI23" s="67">
        <v>44.44</v>
      </c>
      <c r="AJ23" s="75">
        <v>32</v>
      </c>
      <c r="AK23" s="75">
        <v>17</v>
      </c>
      <c r="AL23" s="75">
        <v>53.12</v>
      </c>
      <c r="AM23" s="67">
        <v>897</v>
      </c>
      <c r="AN23" s="67">
        <v>620</v>
      </c>
      <c r="AO23" s="67">
        <v>69.12</v>
      </c>
      <c r="AP23" s="75">
        <v>12591</v>
      </c>
      <c r="AQ23" s="75">
        <v>9486</v>
      </c>
      <c r="AR23" s="75">
        <v>75.34</v>
      </c>
    </row>
    <row r="24" spans="1:44" s="61" customFormat="1" ht="15" customHeight="1">
      <c r="A24" s="60" t="s">
        <v>19</v>
      </c>
      <c r="B24" s="63" t="s">
        <v>954</v>
      </c>
      <c r="C24" s="67">
        <v>638</v>
      </c>
      <c r="D24" s="67">
        <v>392</v>
      </c>
      <c r="E24" s="67">
        <v>61.44</v>
      </c>
      <c r="F24" s="75">
        <v>951</v>
      </c>
      <c r="G24" s="75">
        <v>715</v>
      </c>
      <c r="H24" s="75">
        <v>75.180000000000007</v>
      </c>
      <c r="I24" s="67">
        <v>489</v>
      </c>
      <c r="J24" s="67">
        <v>405</v>
      </c>
      <c r="K24" s="67">
        <v>82.82</v>
      </c>
      <c r="L24" s="75">
        <v>557</v>
      </c>
      <c r="M24" s="75">
        <v>462</v>
      </c>
      <c r="N24" s="75">
        <v>82.94</v>
      </c>
      <c r="O24" s="67">
        <v>6</v>
      </c>
      <c r="P24" s="67">
        <v>4</v>
      </c>
      <c r="Q24" s="67">
        <v>66.67</v>
      </c>
      <c r="R24" s="75">
        <v>7</v>
      </c>
      <c r="S24" s="75">
        <v>6</v>
      </c>
      <c r="T24" s="75">
        <v>85.71</v>
      </c>
      <c r="U24" s="67">
        <v>7</v>
      </c>
      <c r="V24" s="67">
        <v>3</v>
      </c>
      <c r="W24" s="67">
        <v>42.86</v>
      </c>
      <c r="X24" s="75">
        <v>7</v>
      </c>
      <c r="Y24" s="75">
        <v>3</v>
      </c>
      <c r="Z24" s="75">
        <v>42.86</v>
      </c>
      <c r="AA24" s="67">
        <v>0</v>
      </c>
      <c r="AB24" s="67">
        <v>0</v>
      </c>
      <c r="AC24" s="67">
        <v>0</v>
      </c>
      <c r="AD24" s="75">
        <v>0</v>
      </c>
      <c r="AE24" s="75">
        <v>0</v>
      </c>
      <c r="AF24" s="75">
        <v>0</v>
      </c>
      <c r="AG24" s="67">
        <v>0</v>
      </c>
      <c r="AH24" s="67">
        <v>0</v>
      </c>
      <c r="AI24" s="67">
        <v>0</v>
      </c>
      <c r="AJ24" s="75">
        <v>2</v>
      </c>
      <c r="AK24" s="75">
        <v>2</v>
      </c>
      <c r="AL24" s="75">
        <v>100</v>
      </c>
      <c r="AM24" s="67">
        <v>23</v>
      </c>
      <c r="AN24" s="67">
        <v>13</v>
      </c>
      <c r="AO24" s="67">
        <v>56.52</v>
      </c>
      <c r="AP24" s="75">
        <v>2687</v>
      </c>
      <c r="AQ24" s="75">
        <v>2005</v>
      </c>
      <c r="AR24" s="75">
        <v>74.62</v>
      </c>
    </row>
    <row r="25" spans="1:44" s="61" customFormat="1" ht="15" customHeight="1">
      <c r="A25" s="60" t="s">
        <v>20</v>
      </c>
      <c r="B25" s="63" t="s">
        <v>960</v>
      </c>
      <c r="C25" s="67">
        <v>1791</v>
      </c>
      <c r="D25" s="67">
        <v>1155</v>
      </c>
      <c r="E25" s="67">
        <v>64.489999999999995</v>
      </c>
      <c r="F25" s="75">
        <v>2613</v>
      </c>
      <c r="G25" s="75">
        <v>1862</v>
      </c>
      <c r="H25" s="75">
        <v>71.260000000000005</v>
      </c>
      <c r="I25" s="67">
        <v>7730</v>
      </c>
      <c r="J25" s="67">
        <v>5868</v>
      </c>
      <c r="K25" s="67">
        <v>75.91</v>
      </c>
      <c r="L25" s="75">
        <v>8797</v>
      </c>
      <c r="M25" s="75">
        <v>6626</v>
      </c>
      <c r="N25" s="75">
        <v>75.319999999999993</v>
      </c>
      <c r="O25" s="67">
        <v>94</v>
      </c>
      <c r="P25" s="67">
        <v>41</v>
      </c>
      <c r="Q25" s="67">
        <v>43.62</v>
      </c>
      <c r="R25" s="75">
        <v>148</v>
      </c>
      <c r="S25" s="75">
        <v>97</v>
      </c>
      <c r="T25" s="75">
        <v>65.540000000000006</v>
      </c>
      <c r="U25" s="67">
        <v>194</v>
      </c>
      <c r="V25" s="67">
        <v>120</v>
      </c>
      <c r="W25" s="67">
        <v>61.86</v>
      </c>
      <c r="X25" s="75">
        <v>269</v>
      </c>
      <c r="Y25" s="75">
        <v>157</v>
      </c>
      <c r="Z25" s="75">
        <v>58.36</v>
      </c>
      <c r="AA25" s="67">
        <v>17</v>
      </c>
      <c r="AB25" s="67">
        <v>10</v>
      </c>
      <c r="AC25" s="67">
        <v>58.82</v>
      </c>
      <c r="AD25" s="75">
        <v>17</v>
      </c>
      <c r="AE25" s="75">
        <v>11</v>
      </c>
      <c r="AF25" s="75">
        <v>64.709999999999994</v>
      </c>
      <c r="AG25" s="67">
        <v>118</v>
      </c>
      <c r="AH25" s="67">
        <v>60</v>
      </c>
      <c r="AI25" s="67">
        <v>50.85</v>
      </c>
      <c r="AJ25" s="75">
        <v>162</v>
      </c>
      <c r="AK25" s="75">
        <v>103</v>
      </c>
      <c r="AL25" s="75">
        <v>63.58</v>
      </c>
      <c r="AM25" s="67">
        <v>3715</v>
      </c>
      <c r="AN25" s="67">
        <v>2319</v>
      </c>
      <c r="AO25" s="67">
        <v>62.42</v>
      </c>
      <c r="AP25" s="75">
        <v>25665</v>
      </c>
      <c r="AQ25" s="75">
        <v>18429</v>
      </c>
      <c r="AR25" s="75">
        <v>71.81</v>
      </c>
    </row>
    <row r="26" spans="1:44" s="61" customFormat="1" ht="15" customHeight="1">
      <c r="A26" s="60" t="s">
        <v>21</v>
      </c>
      <c r="B26" s="63" t="s">
        <v>970</v>
      </c>
      <c r="C26" s="67">
        <v>417</v>
      </c>
      <c r="D26" s="67">
        <v>272</v>
      </c>
      <c r="E26" s="67">
        <v>65.23</v>
      </c>
      <c r="F26" s="75">
        <v>592</v>
      </c>
      <c r="G26" s="75">
        <v>412</v>
      </c>
      <c r="H26" s="75">
        <v>69.59</v>
      </c>
      <c r="I26" s="67">
        <v>1553</v>
      </c>
      <c r="J26" s="67">
        <v>1313</v>
      </c>
      <c r="K26" s="67">
        <v>84.55</v>
      </c>
      <c r="L26" s="75">
        <v>1779</v>
      </c>
      <c r="M26" s="75">
        <v>1505</v>
      </c>
      <c r="N26" s="75">
        <v>84.6</v>
      </c>
      <c r="O26" s="67">
        <v>8</v>
      </c>
      <c r="P26" s="67">
        <v>4</v>
      </c>
      <c r="Q26" s="67">
        <v>50</v>
      </c>
      <c r="R26" s="75">
        <v>9</v>
      </c>
      <c r="S26" s="75">
        <v>6</v>
      </c>
      <c r="T26" s="75">
        <v>66.67</v>
      </c>
      <c r="U26" s="67">
        <v>33</v>
      </c>
      <c r="V26" s="67">
        <v>20</v>
      </c>
      <c r="W26" s="67">
        <v>60.61</v>
      </c>
      <c r="X26" s="75">
        <v>46</v>
      </c>
      <c r="Y26" s="75">
        <v>31</v>
      </c>
      <c r="Z26" s="75">
        <v>67.39</v>
      </c>
      <c r="AA26" s="67">
        <v>0</v>
      </c>
      <c r="AB26" s="67">
        <v>0</v>
      </c>
      <c r="AC26" s="67">
        <v>0</v>
      </c>
      <c r="AD26" s="75">
        <v>1</v>
      </c>
      <c r="AE26" s="75">
        <v>1</v>
      </c>
      <c r="AF26" s="75">
        <v>100</v>
      </c>
      <c r="AG26" s="67">
        <v>9</v>
      </c>
      <c r="AH26" s="67">
        <v>4</v>
      </c>
      <c r="AI26" s="67">
        <v>44.44</v>
      </c>
      <c r="AJ26" s="75">
        <v>9</v>
      </c>
      <c r="AK26" s="75">
        <v>8</v>
      </c>
      <c r="AL26" s="75">
        <v>88.89</v>
      </c>
      <c r="AM26" s="67">
        <v>266</v>
      </c>
      <c r="AN26" s="67">
        <v>141</v>
      </c>
      <c r="AO26" s="67">
        <v>53.01</v>
      </c>
      <c r="AP26" s="75">
        <v>4722</v>
      </c>
      <c r="AQ26" s="75">
        <v>3717</v>
      </c>
      <c r="AR26" s="75">
        <v>78.72</v>
      </c>
    </row>
    <row r="27" spans="1:44" s="61" customFormat="1" ht="15" customHeight="1">
      <c r="A27" s="60" t="s">
        <v>22</v>
      </c>
      <c r="B27" s="63" t="s">
        <v>978</v>
      </c>
      <c r="C27" s="67">
        <v>3825</v>
      </c>
      <c r="D27" s="67">
        <v>2353</v>
      </c>
      <c r="E27" s="67">
        <v>61.52</v>
      </c>
      <c r="F27" s="75">
        <v>5900</v>
      </c>
      <c r="G27" s="75">
        <v>4185</v>
      </c>
      <c r="H27" s="75">
        <v>70.930000000000007</v>
      </c>
      <c r="I27" s="67">
        <v>19368</v>
      </c>
      <c r="J27" s="67">
        <v>15396</v>
      </c>
      <c r="K27" s="67">
        <v>79.489999999999995</v>
      </c>
      <c r="L27" s="75">
        <v>22161</v>
      </c>
      <c r="M27" s="75">
        <v>17753</v>
      </c>
      <c r="N27" s="75">
        <v>80.11</v>
      </c>
      <c r="O27" s="67">
        <v>122</v>
      </c>
      <c r="P27" s="67">
        <v>70</v>
      </c>
      <c r="Q27" s="67">
        <v>57.38</v>
      </c>
      <c r="R27" s="75">
        <v>147</v>
      </c>
      <c r="S27" s="75">
        <v>94</v>
      </c>
      <c r="T27" s="75">
        <v>63.95</v>
      </c>
      <c r="U27" s="67">
        <v>351</v>
      </c>
      <c r="V27" s="67">
        <v>221</v>
      </c>
      <c r="W27" s="67">
        <v>62.96</v>
      </c>
      <c r="X27" s="75">
        <v>446</v>
      </c>
      <c r="Y27" s="75">
        <v>300</v>
      </c>
      <c r="Z27" s="75">
        <v>67.260000000000005</v>
      </c>
      <c r="AA27" s="67">
        <v>14</v>
      </c>
      <c r="AB27" s="67">
        <v>9</v>
      </c>
      <c r="AC27" s="67">
        <v>64.290000000000006</v>
      </c>
      <c r="AD27" s="75">
        <v>25</v>
      </c>
      <c r="AE27" s="75">
        <v>15</v>
      </c>
      <c r="AF27" s="75">
        <v>60</v>
      </c>
      <c r="AG27" s="67">
        <v>185</v>
      </c>
      <c r="AH27" s="67">
        <v>97</v>
      </c>
      <c r="AI27" s="67">
        <v>52.43</v>
      </c>
      <c r="AJ27" s="75">
        <v>268</v>
      </c>
      <c r="AK27" s="75">
        <v>170</v>
      </c>
      <c r="AL27" s="75">
        <v>63.43</v>
      </c>
      <c r="AM27" s="67">
        <v>4742</v>
      </c>
      <c r="AN27" s="67">
        <v>3163</v>
      </c>
      <c r="AO27" s="67">
        <v>66.7</v>
      </c>
      <c r="AP27" s="75">
        <v>57554</v>
      </c>
      <c r="AQ27" s="75">
        <v>43826</v>
      </c>
      <c r="AR27" s="75">
        <v>76.150000000000006</v>
      </c>
    </row>
    <row r="28" spans="1:44" s="61" customFormat="1" ht="15" customHeight="1">
      <c r="A28" s="60" t="s">
        <v>23</v>
      </c>
      <c r="B28" s="63" t="s">
        <v>991</v>
      </c>
      <c r="C28" s="67">
        <v>267</v>
      </c>
      <c r="D28" s="67">
        <v>162</v>
      </c>
      <c r="E28" s="67">
        <v>60.67</v>
      </c>
      <c r="F28" s="75">
        <v>333</v>
      </c>
      <c r="G28" s="75">
        <v>244</v>
      </c>
      <c r="H28" s="75">
        <v>73.27</v>
      </c>
      <c r="I28" s="67">
        <v>13617</v>
      </c>
      <c r="J28" s="67">
        <v>10640</v>
      </c>
      <c r="K28" s="67">
        <v>78.14</v>
      </c>
      <c r="L28" s="75">
        <v>16142</v>
      </c>
      <c r="M28" s="75">
        <v>12665</v>
      </c>
      <c r="N28" s="75">
        <v>78.459999999999994</v>
      </c>
      <c r="O28" s="67">
        <v>71</v>
      </c>
      <c r="P28" s="67">
        <v>40</v>
      </c>
      <c r="Q28" s="67">
        <v>56.34</v>
      </c>
      <c r="R28" s="75">
        <v>89</v>
      </c>
      <c r="S28" s="75">
        <v>56</v>
      </c>
      <c r="T28" s="75">
        <v>62.92</v>
      </c>
      <c r="U28" s="67">
        <v>95</v>
      </c>
      <c r="V28" s="67">
        <v>65</v>
      </c>
      <c r="W28" s="67">
        <v>68.42</v>
      </c>
      <c r="X28" s="75">
        <v>145</v>
      </c>
      <c r="Y28" s="75">
        <v>98</v>
      </c>
      <c r="Z28" s="75">
        <v>67.59</v>
      </c>
      <c r="AA28" s="67">
        <v>12</v>
      </c>
      <c r="AB28" s="67">
        <v>3</v>
      </c>
      <c r="AC28" s="67">
        <v>25</v>
      </c>
      <c r="AD28" s="75">
        <v>12</v>
      </c>
      <c r="AE28" s="75">
        <v>8</v>
      </c>
      <c r="AF28" s="75">
        <v>66.67</v>
      </c>
      <c r="AG28" s="67">
        <v>85</v>
      </c>
      <c r="AH28" s="67">
        <v>44</v>
      </c>
      <c r="AI28" s="67">
        <v>51.76</v>
      </c>
      <c r="AJ28" s="75">
        <v>84</v>
      </c>
      <c r="AK28" s="75">
        <v>44</v>
      </c>
      <c r="AL28" s="75">
        <v>52.38</v>
      </c>
      <c r="AM28" s="67">
        <v>4067</v>
      </c>
      <c r="AN28" s="67">
        <v>2436</v>
      </c>
      <c r="AO28" s="67">
        <v>59.9</v>
      </c>
      <c r="AP28" s="75">
        <v>35019</v>
      </c>
      <c r="AQ28" s="75">
        <v>26505</v>
      </c>
      <c r="AR28" s="75">
        <v>75.69</v>
      </c>
    </row>
    <row r="29" spans="1:44" s="61" customFormat="1" ht="15" customHeight="1">
      <c r="A29" s="60" t="s">
        <v>24</v>
      </c>
      <c r="B29" s="63" t="s">
        <v>1002</v>
      </c>
      <c r="C29" s="67">
        <v>421</v>
      </c>
      <c r="D29" s="67">
        <v>258</v>
      </c>
      <c r="E29" s="67">
        <v>61.28</v>
      </c>
      <c r="F29" s="75">
        <v>589</v>
      </c>
      <c r="G29" s="75">
        <v>438</v>
      </c>
      <c r="H29" s="75">
        <v>74.36</v>
      </c>
      <c r="I29" s="67">
        <v>1711</v>
      </c>
      <c r="J29" s="67">
        <v>1351</v>
      </c>
      <c r="K29" s="67">
        <v>78.959999999999994</v>
      </c>
      <c r="L29" s="75">
        <v>1938</v>
      </c>
      <c r="M29" s="75">
        <v>1544</v>
      </c>
      <c r="N29" s="75">
        <v>79.67</v>
      </c>
      <c r="O29" s="67">
        <v>16</v>
      </c>
      <c r="P29" s="67">
        <v>13</v>
      </c>
      <c r="Q29" s="67">
        <v>81.25</v>
      </c>
      <c r="R29" s="75">
        <v>8</v>
      </c>
      <c r="S29" s="75">
        <v>4</v>
      </c>
      <c r="T29" s="75">
        <v>50</v>
      </c>
      <c r="U29" s="67">
        <v>7</v>
      </c>
      <c r="V29" s="67">
        <v>4</v>
      </c>
      <c r="W29" s="67">
        <v>57.14</v>
      </c>
      <c r="X29" s="75">
        <v>7</v>
      </c>
      <c r="Y29" s="75">
        <v>3</v>
      </c>
      <c r="Z29" s="75">
        <v>42.86</v>
      </c>
      <c r="AA29" s="67">
        <v>3</v>
      </c>
      <c r="AB29" s="67">
        <v>1</v>
      </c>
      <c r="AC29" s="67">
        <v>33.33</v>
      </c>
      <c r="AD29" s="75">
        <v>2</v>
      </c>
      <c r="AE29" s="75">
        <v>1</v>
      </c>
      <c r="AF29" s="75">
        <v>50</v>
      </c>
      <c r="AG29" s="67">
        <v>7</v>
      </c>
      <c r="AH29" s="67">
        <v>4</v>
      </c>
      <c r="AI29" s="67">
        <v>57.14</v>
      </c>
      <c r="AJ29" s="75">
        <v>17</v>
      </c>
      <c r="AK29" s="75">
        <v>13</v>
      </c>
      <c r="AL29" s="75">
        <v>76.47</v>
      </c>
      <c r="AM29" s="67">
        <v>459</v>
      </c>
      <c r="AN29" s="67">
        <v>305</v>
      </c>
      <c r="AO29" s="67">
        <v>66.45</v>
      </c>
      <c r="AP29" s="75">
        <v>5185</v>
      </c>
      <c r="AQ29" s="75">
        <v>3939</v>
      </c>
      <c r="AR29" s="75">
        <v>75.97</v>
      </c>
    </row>
    <row r="30" spans="1:44" s="61" customFormat="1" ht="15" customHeight="1">
      <c r="A30" s="60" t="s">
        <v>25</v>
      </c>
      <c r="B30" s="63" t="s">
        <v>1010</v>
      </c>
      <c r="C30" s="67">
        <v>24491</v>
      </c>
      <c r="D30" s="67">
        <v>13823</v>
      </c>
      <c r="E30" s="67">
        <v>56.44</v>
      </c>
      <c r="F30" s="75">
        <v>35506</v>
      </c>
      <c r="G30" s="75">
        <v>25650</v>
      </c>
      <c r="H30" s="75">
        <v>72.239999999999995</v>
      </c>
      <c r="I30" s="67">
        <v>37073</v>
      </c>
      <c r="J30" s="67">
        <v>28123</v>
      </c>
      <c r="K30" s="67">
        <v>75.86</v>
      </c>
      <c r="L30" s="75">
        <v>43276</v>
      </c>
      <c r="M30" s="75">
        <v>33835</v>
      </c>
      <c r="N30" s="75">
        <v>78.180000000000007</v>
      </c>
      <c r="O30" s="67">
        <v>751</v>
      </c>
      <c r="P30" s="67">
        <v>435</v>
      </c>
      <c r="Q30" s="67">
        <v>57.92</v>
      </c>
      <c r="R30" s="75">
        <v>888</v>
      </c>
      <c r="S30" s="75">
        <v>547</v>
      </c>
      <c r="T30" s="75">
        <v>61.6</v>
      </c>
      <c r="U30" s="67">
        <v>1147</v>
      </c>
      <c r="V30" s="67">
        <v>627</v>
      </c>
      <c r="W30" s="67">
        <v>54.66</v>
      </c>
      <c r="X30" s="75">
        <v>1505</v>
      </c>
      <c r="Y30" s="75">
        <v>919</v>
      </c>
      <c r="Z30" s="75">
        <v>61.06</v>
      </c>
      <c r="AA30" s="67">
        <v>82</v>
      </c>
      <c r="AB30" s="67">
        <v>35</v>
      </c>
      <c r="AC30" s="67">
        <v>42.68</v>
      </c>
      <c r="AD30" s="75">
        <v>68</v>
      </c>
      <c r="AE30" s="75">
        <v>36</v>
      </c>
      <c r="AF30" s="75">
        <v>52.94</v>
      </c>
      <c r="AG30" s="67">
        <v>760</v>
      </c>
      <c r="AH30" s="67">
        <v>417</v>
      </c>
      <c r="AI30" s="67">
        <v>54.87</v>
      </c>
      <c r="AJ30" s="75">
        <v>1005</v>
      </c>
      <c r="AK30" s="75">
        <v>594</v>
      </c>
      <c r="AL30" s="75">
        <v>59.1</v>
      </c>
      <c r="AM30" s="67">
        <v>9253</v>
      </c>
      <c r="AN30" s="67">
        <v>5431</v>
      </c>
      <c r="AO30" s="67">
        <v>58.69</v>
      </c>
      <c r="AP30" s="75">
        <v>155805</v>
      </c>
      <c r="AQ30" s="75">
        <v>110472</v>
      </c>
      <c r="AR30" s="75">
        <v>70.900000000000006</v>
      </c>
    </row>
    <row r="31" spans="1:44" s="61" customFormat="1" ht="15" customHeight="1">
      <c r="A31" s="60" t="s">
        <v>26</v>
      </c>
      <c r="B31" s="63" t="s">
        <v>1025</v>
      </c>
      <c r="C31" s="67">
        <v>286</v>
      </c>
      <c r="D31" s="67">
        <v>148</v>
      </c>
      <c r="E31" s="67">
        <v>51.75</v>
      </c>
      <c r="F31" s="75">
        <v>421</v>
      </c>
      <c r="G31" s="75">
        <v>263</v>
      </c>
      <c r="H31" s="75">
        <v>62.47</v>
      </c>
      <c r="I31" s="67">
        <v>684</v>
      </c>
      <c r="J31" s="67">
        <v>381</v>
      </c>
      <c r="K31" s="67">
        <v>55.7</v>
      </c>
      <c r="L31" s="75">
        <v>751</v>
      </c>
      <c r="M31" s="75">
        <v>453</v>
      </c>
      <c r="N31" s="75">
        <v>60.32</v>
      </c>
      <c r="O31" s="67">
        <v>15</v>
      </c>
      <c r="P31" s="67">
        <v>7</v>
      </c>
      <c r="Q31" s="67">
        <v>46.67</v>
      </c>
      <c r="R31" s="75">
        <v>19</v>
      </c>
      <c r="S31" s="75">
        <v>7</v>
      </c>
      <c r="T31" s="75">
        <v>36.840000000000003</v>
      </c>
      <c r="U31" s="67">
        <v>42</v>
      </c>
      <c r="V31" s="67">
        <v>11</v>
      </c>
      <c r="W31" s="67">
        <v>26.19</v>
      </c>
      <c r="X31" s="75">
        <v>55</v>
      </c>
      <c r="Y31" s="75">
        <v>18</v>
      </c>
      <c r="Z31" s="75">
        <v>32.729999999999997</v>
      </c>
      <c r="AA31" s="67">
        <v>1</v>
      </c>
      <c r="AB31" s="67">
        <v>1</v>
      </c>
      <c r="AC31" s="67">
        <v>100</v>
      </c>
      <c r="AD31" s="75">
        <v>3</v>
      </c>
      <c r="AE31" s="75">
        <v>2</v>
      </c>
      <c r="AF31" s="75">
        <v>66.67</v>
      </c>
      <c r="AG31" s="67">
        <v>13</v>
      </c>
      <c r="AH31" s="67">
        <v>2</v>
      </c>
      <c r="AI31" s="67">
        <v>15.38</v>
      </c>
      <c r="AJ31" s="75">
        <v>16</v>
      </c>
      <c r="AK31" s="75">
        <v>9</v>
      </c>
      <c r="AL31" s="75">
        <v>56.25</v>
      </c>
      <c r="AM31" s="67">
        <v>211</v>
      </c>
      <c r="AN31" s="67">
        <v>79</v>
      </c>
      <c r="AO31" s="67">
        <v>37.44</v>
      </c>
      <c r="AP31" s="75">
        <v>2517</v>
      </c>
      <c r="AQ31" s="75">
        <v>1381</v>
      </c>
      <c r="AR31" s="75">
        <v>54.87</v>
      </c>
    </row>
    <row r="32" spans="1:44" s="61" customFormat="1" ht="15" customHeight="1">
      <c r="A32" s="60" t="s">
        <v>27</v>
      </c>
      <c r="B32" s="63" t="s">
        <v>1033</v>
      </c>
      <c r="C32" s="67">
        <v>361</v>
      </c>
      <c r="D32" s="67">
        <v>216</v>
      </c>
      <c r="E32" s="67">
        <v>59.83</v>
      </c>
      <c r="F32" s="75">
        <v>462</v>
      </c>
      <c r="G32" s="75">
        <v>337</v>
      </c>
      <c r="H32" s="75">
        <v>72.94</v>
      </c>
      <c r="I32" s="67">
        <v>4319</v>
      </c>
      <c r="J32" s="67">
        <v>3362</v>
      </c>
      <c r="K32" s="67">
        <v>77.84</v>
      </c>
      <c r="L32" s="75">
        <v>5038</v>
      </c>
      <c r="M32" s="75">
        <v>3796</v>
      </c>
      <c r="N32" s="75">
        <v>75.349999999999994</v>
      </c>
      <c r="O32" s="67">
        <v>9</v>
      </c>
      <c r="P32" s="67">
        <v>3</v>
      </c>
      <c r="Q32" s="67">
        <v>33.33</v>
      </c>
      <c r="R32" s="75">
        <v>19</v>
      </c>
      <c r="S32" s="75">
        <v>15</v>
      </c>
      <c r="T32" s="75">
        <v>78.95</v>
      </c>
      <c r="U32" s="67">
        <v>36</v>
      </c>
      <c r="V32" s="67">
        <v>20</v>
      </c>
      <c r="W32" s="67">
        <v>55.56</v>
      </c>
      <c r="X32" s="75">
        <v>31</v>
      </c>
      <c r="Y32" s="75">
        <v>11</v>
      </c>
      <c r="Z32" s="75">
        <v>35.479999999999997</v>
      </c>
      <c r="AA32" s="67">
        <v>1</v>
      </c>
      <c r="AB32" s="67">
        <v>0</v>
      </c>
      <c r="AC32" s="67">
        <v>0</v>
      </c>
      <c r="AD32" s="75">
        <v>3</v>
      </c>
      <c r="AE32" s="75">
        <v>1</v>
      </c>
      <c r="AF32" s="75">
        <v>33.33</v>
      </c>
      <c r="AG32" s="67">
        <v>25</v>
      </c>
      <c r="AH32" s="67">
        <v>15</v>
      </c>
      <c r="AI32" s="67">
        <v>60</v>
      </c>
      <c r="AJ32" s="75">
        <v>19</v>
      </c>
      <c r="AK32" s="75">
        <v>6</v>
      </c>
      <c r="AL32" s="75">
        <v>31.58</v>
      </c>
      <c r="AM32" s="67">
        <v>829</v>
      </c>
      <c r="AN32" s="67">
        <v>433</v>
      </c>
      <c r="AO32" s="67">
        <v>52.23</v>
      </c>
      <c r="AP32" s="75">
        <v>11152</v>
      </c>
      <c r="AQ32" s="75">
        <v>8215</v>
      </c>
      <c r="AR32" s="75">
        <v>73.66</v>
      </c>
    </row>
    <row r="33" spans="1:44" s="61" customFormat="1" ht="15" customHeight="1">
      <c r="A33" s="60" t="s">
        <v>28</v>
      </c>
      <c r="B33" s="63" t="s">
        <v>1041</v>
      </c>
      <c r="C33" s="67">
        <v>3080</v>
      </c>
      <c r="D33" s="67">
        <v>2092</v>
      </c>
      <c r="E33" s="67">
        <v>67.92</v>
      </c>
      <c r="F33" s="75">
        <v>4158</v>
      </c>
      <c r="G33" s="75">
        <v>3222</v>
      </c>
      <c r="H33" s="75">
        <v>77.489999999999995</v>
      </c>
      <c r="I33" s="67">
        <v>53754</v>
      </c>
      <c r="J33" s="67">
        <v>43702</v>
      </c>
      <c r="K33" s="67">
        <v>81.3</v>
      </c>
      <c r="L33" s="75">
        <v>60449</v>
      </c>
      <c r="M33" s="75">
        <v>50107</v>
      </c>
      <c r="N33" s="75">
        <v>82.89</v>
      </c>
      <c r="O33" s="67">
        <v>589</v>
      </c>
      <c r="P33" s="67">
        <v>403</v>
      </c>
      <c r="Q33" s="67">
        <v>68.42</v>
      </c>
      <c r="R33" s="75">
        <v>788</v>
      </c>
      <c r="S33" s="75">
        <v>552</v>
      </c>
      <c r="T33" s="75">
        <v>70.05</v>
      </c>
      <c r="U33" s="67">
        <v>1773</v>
      </c>
      <c r="V33" s="67">
        <v>1185</v>
      </c>
      <c r="W33" s="67">
        <v>66.84</v>
      </c>
      <c r="X33" s="75">
        <v>2236</v>
      </c>
      <c r="Y33" s="75">
        <v>1640</v>
      </c>
      <c r="Z33" s="75">
        <v>73.349999999999994</v>
      </c>
      <c r="AA33" s="67">
        <v>58</v>
      </c>
      <c r="AB33" s="67">
        <v>48</v>
      </c>
      <c r="AC33" s="67">
        <v>82.76</v>
      </c>
      <c r="AD33" s="75">
        <v>55</v>
      </c>
      <c r="AE33" s="75">
        <v>32</v>
      </c>
      <c r="AF33" s="75">
        <v>58.18</v>
      </c>
      <c r="AG33" s="67">
        <v>674</v>
      </c>
      <c r="AH33" s="67">
        <v>470</v>
      </c>
      <c r="AI33" s="67">
        <v>69.73</v>
      </c>
      <c r="AJ33" s="75">
        <v>742</v>
      </c>
      <c r="AK33" s="75">
        <v>517</v>
      </c>
      <c r="AL33" s="75">
        <v>69.680000000000007</v>
      </c>
      <c r="AM33" s="67">
        <v>11196</v>
      </c>
      <c r="AN33" s="67">
        <v>7699</v>
      </c>
      <c r="AO33" s="67">
        <v>68.77</v>
      </c>
      <c r="AP33" s="75">
        <v>139552</v>
      </c>
      <c r="AQ33" s="75">
        <v>111669</v>
      </c>
      <c r="AR33" s="75">
        <v>80.02</v>
      </c>
    </row>
    <row r="34" spans="1:44" s="61" customFormat="1" ht="15" customHeight="1">
      <c r="A34" s="60" t="s">
        <v>29</v>
      </c>
      <c r="B34" s="63" t="s">
        <v>1054</v>
      </c>
      <c r="C34" s="67">
        <v>5761</v>
      </c>
      <c r="D34" s="67">
        <v>3296</v>
      </c>
      <c r="E34" s="67">
        <v>57.21</v>
      </c>
      <c r="F34" s="75">
        <v>9590</v>
      </c>
      <c r="G34" s="75">
        <v>6765</v>
      </c>
      <c r="H34" s="75">
        <v>70.540000000000006</v>
      </c>
      <c r="I34" s="67">
        <v>16324</v>
      </c>
      <c r="J34" s="67">
        <v>12593</v>
      </c>
      <c r="K34" s="67">
        <v>77.14</v>
      </c>
      <c r="L34" s="75">
        <v>18879</v>
      </c>
      <c r="M34" s="75">
        <v>15182</v>
      </c>
      <c r="N34" s="75">
        <v>80.42</v>
      </c>
      <c r="O34" s="67">
        <v>496</v>
      </c>
      <c r="P34" s="67">
        <v>333</v>
      </c>
      <c r="Q34" s="67">
        <v>67.14</v>
      </c>
      <c r="R34" s="75">
        <v>722</v>
      </c>
      <c r="S34" s="75">
        <v>515</v>
      </c>
      <c r="T34" s="75">
        <v>71.33</v>
      </c>
      <c r="U34" s="67">
        <v>662</v>
      </c>
      <c r="V34" s="67">
        <v>430</v>
      </c>
      <c r="W34" s="67">
        <v>64.95</v>
      </c>
      <c r="X34" s="75">
        <v>920</v>
      </c>
      <c r="Y34" s="75">
        <v>664</v>
      </c>
      <c r="Z34" s="75">
        <v>72.17</v>
      </c>
      <c r="AA34" s="67">
        <v>16</v>
      </c>
      <c r="AB34" s="67">
        <v>13</v>
      </c>
      <c r="AC34" s="67">
        <v>81.25</v>
      </c>
      <c r="AD34" s="75">
        <v>24</v>
      </c>
      <c r="AE34" s="75">
        <v>19</v>
      </c>
      <c r="AF34" s="75">
        <v>79.17</v>
      </c>
      <c r="AG34" s="67">
        <v>327</v>
      </c>
      <c r="AH34" s="67">
        <v>217</v>
      </c>
      <c r="AI34" s="67">
        <v>66.36</v>
      </c>
      <c r="AJ34" s="75">
        <v>437</v>
      </c>
      <c r="AK34" s="75">
        <v>318</v>
      </c>
      <c r="AL34" s="75">
        <v>72.77</v>
      </c>
      <c r="AM34" s="67">
        <v>6571</v>
      </c>
      <c r="AN34" s="67">
        <v>4348</v>
      </c>
      <c r="AO34" s="67">
        <v>66.17</v>
      </c>
      <c r="AP34" s="75">
        <v>60729</v>
      </c>
      <c r="AQ34" s="75">
        <v>44693</v>
      </c>
      <c r="AR34" s="75">
        <v>73.59</v>
      </c>
    </row>
    <row r="35" spans="1:44" s="61" customFormat="1" ht="15" customHeight="1">
      <c r="A35" s="60" t="s">
        <v>30</v>
      </c>
      <c r="B35" s="63" t="s">
        <v>1068</v>
      </c>
      <c r="C35" s="67">
        <v>372</v>
      </c>
      <c r="D35" s="67">
        <v>215</v>
      </c>
      <c r="E35" s="67">
        <v>57.8</v>
      </c>
      <c r="F35" s="75">
        <v>604</v>
      </c>
      <c r="G35" s="75">
        <v>406</v>
      </c>
      <c r="H35" s="75">
        <v>67.22</v>
      </c>
      <c r="I35" s="67">
        <v>353</v>
      </c>
      <c r="J35" s="67">
        <v>298</v>
      </c>
      <c r="K35" s="67">
        <v>84.42</v>
      </c>
      <c r="L35" s="75">
        <v>381</v>
      </c>
      <c r="M35" s="75">
        <v>316</v>
      </c>
      <c r="N35" s="75">
        <v>82.94</v>
      </c>
      <c r="O35" s="67">
        <v>2</v>
      </c>
      <c r="P35" s="67">
        <v>2</v>
      </c>
      <c r="Q35" s="67">
        <v>100</v>
      </c>
      <c r="R35" s="75">
        <v>2</v>
      </c>
      <c r="S35" s="75">
        <v>1</v>
      </c>
      <c r="T35" s="75">
        <v>50</v>
      </c>
      <c r="U35" s="67">
        <v>1</v>
      </c>
      <c r="V35" s="67">
        <v>1</v>
      </c>
      <c r="W35" s="67">
        <v>100</v>
      </c>
      <c r="X35" s="75">
        <v>1</v>
      </c>
      <c r="Y35" s="75">
        <v>1</v>
      </c>
      <c r="Z35" s="75">
        <v>100</v>
      </c>
      <c r="AA35" s="67">
        <v>0</v>
      </c>
      <c r="AB35" s="67">
        <v>0</v>
      </c>
      <c r="AC35" s="67">
        <v>0</v>
      </c>
      <c r="AD35" s="75">
        <v>0</v>
      </c>
      <c r="AE35" s="75">
        <v>0</v>
      </c>
      <c r="AF35" s="75">
        <v>0</v>
      </c>
      <c r="AG35" s="67">
        <v>2</v>
      </c>
      <c r="AH35" s="67">
        <v>0</v>
      </c>
      <c r="AI35" s="67">
        <v>0</v>
      </c>
      <c r="AJ35" s="75">
        <v>3</v>
      </c>
      <c r="AK35" s="75">
        <v>3</v>
      </c>
      <c r="AL35" s="75">
        <v>100</v>
      </c>
      <c r="AM35" s="67">
        <v>22</v>
      </c>
      <c r="AN35" s="67">
        <v>15</v>
      </c>
      <c r="AO35" s="67">
        <v>68.180000000000007</v>
      </c>
      <c r="AP35" s="75">
        <v>1743</v>
      </c>
      <c r="AQ35" s="75">
        <v>1258</v>
      </c>
      <c r="AR35" s="75">
        <v>72.17</v>
      </c>
    </row>
    <row r="36" spans="1:44" s="61" customFormat="1" ht="15" customHeight="1">
      <c r="A36" s="60" t="s">
        <v>31</v>
      </c>
      <c r="B36" s="63" t="s">
        <v>1074</v>
      </c>
      <c r="C36" s="67">
        <v>39166</v>
      </c>
      <c r="D36" s="67">
        <v>23762</v>
      </c>
      <c r="E36" s="67">
        <v>60.67</v>
      </c>
      <c r="F36" s="75">
        <v>59621</v>
      </c>
      <c r="G36" s="75">
        <v>43716</v>
      </c>
      <c r="H36" s="75">
        <v>73.319999999999993</v>
      </c>
      <c r="I36" s="67">
        <v>7772</v>
      </c>
      <c r="J36" s="67">
        <v>5783</v>
      </c>
      <c r="K36" s="67">
        <v>74.41</v>
      </c>
      <c r="L36" s="75">
        <v>9422</v>
      </c>
      <c r="M36" s="75">
        <v>6963</v>
      </c>
      <c r="N36" s="75">
        <v>73.900000000000006</v>
      </c>
      <c r="O36" s="67">
        <v>1581</v>
      </c>
      <c r="P36" s="67">
        <v>790</v>
      </c>
      <c r="Q36" s="67">
        <v>49.97</v>
      </c>
      <c r="R36" s="75">
        <v>1487</v>
      </c>
      <c r="S36" s="75">
        <v>745</v>
      </c>
      <c r="T36" s="75">
        <v>50.1</v>
      </c>
      <c r="U36" s="67">
        <v>1577</v>
      </c>
      <c r="V36" s="67">
        <v>885</v>
      </c>
      <c r="W36" s="67">
        <v>56.12</v>
      </c>
      <c r="X36" s="75">
        <v>2119</v>
      </c>
      <c r="Y36" s="75">
        <v>1415</v>
      </c>
      <c r="Z36" s="75">
        <v>66.78</v>
      </c>
      <c r="AA36" s="67">
        <v>54</v>
      </c>
      <c r="AB36" s="67">
        <v>28</v>
      </c>
      <c r="AC36" s="67">
        <v>51.85</v>
      </c>
      <c r="AD36" s="75">
        <v>61</v>
      </c>
      <c r="AE36" s="75">
        <v>23</v>
      </c>
      <c r="AF36" s="75">
        <v>37.700000000000003</v>
      </c>
      <c r="AG36" s="67">
        <v>739</v>
      </c>
      <c r="AH36" s="67">
        <v>395</v>
      </c>
      <c r="AI36" s="67">
        <v>53.45</v>
      </c>
      <c r="AJ36" s="75">
        <v>1136</v>
      </c>
      <c r="AK36" s="75">
        <v>702</v>
      </c>
      <c r="AL36" s="75">
        <v>61.8</v>
      </c>
      <c r="AM36" s="67">
        <v>10714</v>
      </c>
      <c r="AN36" s="67">
        <v>6050</v>
      </c>
      <c r="AO36" s="67">
        <v>56.47</v>
      </c>
      <c r="AP36" s="75">
        <v>135449</v>
      </c>
      <c r="AQ36" s="75">
        <v>91257</v>
      </c>
      <c r="AR36" s="75">
        <v>67.37</v>
      </c>
    </row>
    <row r="37" spans="1:44" s="61" customFormat="1" ht="15" customHeight="1">
      <c r="A37" s="60" t="s">
        <v>32</v>
      </c>
      <c r="B37" s="63" t="s">
        <v>1089</v>
      </c>
      <c r="C37" s="67">
        <v>387</v>
      </c>
      <c r="D37" s="67">
        <v>178</v>
      </c>
      <c r="E37" s="67">
        <v>45.99</v>
      </c>
      <c r="F37" s="75">
        <v>604</v>
      </c>
      <c r="G37" s="75">
        <v>377</v>
      </c>
      <c r="H37" s="75">
        <v>62.42</v>
      </c>
      <c r="I37" s="67">
        <v>1087</v>
      </c>
      <c r="J37" s="67">
        <v>829</v>
      </c>
      <c r="K37" s="67">
        <v>76.260000000000005</v>
      </c>
      <c r="L37" s="75">
        <v>1244</v>
      </c>
      <c r="M37" s="75">
        <v>923</v>
      </c>
      <c r="N37" s="75">
        <v>74.2</v>
      </c>
      <c r="O37" s="67">
        <v>2</v>
      </c>
      <c r="P37" s="67">
        <v>1</v>
      </c>
      <c r="Q37" s="67">
        <v>50</v>
      </c>
      <c r="R37" s="75">
        <v>4</v>
      </c>
      <c r="S37" s="75">
        <v>3</v>
      </c>
      <c r="T37" s="75">
        <v>75</v>
      </c>
      <c r="U37" s="67">
        <v>6</v>
      </c>
      <c r="V37" s="67">
        <v>4</v>
      </c>
      <c r="W37" s="67">
        <v>66.67</v>
      </c>
      <c r="X37" s="75">
        <v>11</v>
      </c>
      <c r="Y37" s="75">
        <v>5</v>
      </c>
      <c r="Z37" s="75">
        <v>45.45</v>
      </c>
      <c r="AA37" s="67">
        <v>0</v>
      </c>
      <c r="AB37" s="67">
        <v>0</v>
      </c>
      <c r="AC37" s="67">
        <v>0</v>
      </c>
      <c r="AD37" s="75">
        <v>0</v>
      </c>
      <c r="AE37" s="75">
        <v>0</v>
      </c>
      <c r="AF37" s="75">
        <v>0</v>
      </c>
      <c r="AG37" s="67">
        <v>4</v>
      </c>
      <c r="AH37" s="67">
        <v>1</v>
      </c>
      <c r="AI37" s="67">
        <v>25</v>
      </c>
      <c r="AJ37" s="75">
        <v>7</v>
      </c>
      <c r="AK37" s="75">
        <v>2</v>
      </c>
      <c r="AL37" s="75">
        <v>28.57</v>
      </c>
      <c r="AM37" s="67">
        <v>155</v>
      </c>
      <c r="AN37" s="67">
        <v>88</v>
      </c>
      <c r="AO37" s="67">
        <v>56.77</v>
      </c>
      <c r="AP37" s="75">
        <v>3511</v>
      </c>
      <c r="AQ37" s="75">
        <v>2411</v>
      </c>
      <c r="AR37" s="75">
        <v>68.67</v>
      </c>
    </row>
    <row r="38" spans="1:44" s="61" customFormat="1" ht="15" customHeight="1">
      <c r="A38" s="60" t="s">
        <v>33</v>
      </c>
      <c r="B38" s="63" t="s">
        <v>1095</v>
      </c>
      <c r="C38" s="67">
        <v>44075</v>
      </c>
      <c r="D38" s="67">
        <v>29574</v>
      </c>
      <c r="E38" s="67">
        <v>67.099999999999994</v>
      </c>
      <c r="F38" s="75">
        <v>65289</v>
      </c>
      <c r="G38" s="75">
        <v>50222</v>
      </c>
      <c r="H38" s="75">
        <v>76.92</v>
      </c>
      <c r="I38" s="67">
        <v>121665</v>
      </c>
      <c r="J38" s="67">
        <v>98802</v>
      </c>
      <c r="K38" s="67">
        <v>81.209999999999994</v>
      </c>
      <c r="L38" s="75">
        <v>135747</v>
      </c>
      <c r="M38" s="75">
        <v>112801</v>
      </c>
      <c r="N38" s="75">
        <v>83.1</v>
      </c>
      <c r="O38" s="67">
        <v>5187</v>
      </c>
      <c r="P38" s="67">
        <v>3636</v>
      </c>
      <c r="Q38" s="67">
        <v>70.099999999999994</v>
      </c>
      <c r="R38" s="75">
        <v>5876</v>
      </c>
      <c r="S38" s="75">
        <v>4208</v>
      </c>
      <c r="T38" s="75">
        <v>71.61</v>
      </c>
      <c r="U38" s="67">
        <v>7097</v>
      </c>
      <c r="V38" s="67">
        <v>4808</v>
      </c>
      <c r="W38" s="67">
        <v>67.75</v>
      </c>
      <c r="X38" s="75">
        <v>9445</v>
      </c>
      <c r="Y38" s="75">
        <v>7000</v>
      </c>
      <c r="Z38" s="75">
        <v>74.11</v>
      </c>
      <c r="AA38" s="67">
        <v>253</v>
      </c>
      <c r="AB38" s="67">
        <v>156</v>
      </c>
      <c r="AC38" s="67">
        <v>61.66</v>
      </c>
      <c r="AD38" s="75">
        <v>268</v>
      </c>
      <c r="AE38" s="75">
        <v>174</v>
      </c>
      <c r="AF38" s="75">
        <v>64.930000000000007</v>
      </c>
      <c r="AG38" s="67">
        <v>3344</v>
      </c>
      <c r="AH38" s="67">
        <v>2273</v>
      </c>
      <c r="AI38" s="67">
        <v>67.97</v>
      </c>
      <c r="AJ38" s="75">
        <v>4497</v>
      </c>
      <c r="AK38" s="75">
        <v>3268</v>
      </c>
      <c r="AL38" s="75">
        <v>72.67</v>
      </c>
      <c r="AM38" s="67">
        <v>22681</v>
      </c>
      <c r="AN38" s="67">
        <v>13353</v>
      </c>
      <c r="AO38" s="67">
        <v>58.87</v>
      </c>
      <c r="AP38" s="75">
        <v>425424</v>
      </c>
      <c r="AQ38" s="75">
        <v>330275</v>
      </c>
      <c r="AR38" s="75">
        <v>77.63</v>
      </c>
    </row>
    <row r="39" spans="1:44" s="61" customFormat="1" ht="15" customHeight="1">
      <c r="A39" s="60" t="s">
        <v>34</v>
      </c>
      <c r="B39" s="63" t="s">
        <v>1110</v>
      </c>
      <c r="C39" s="67">
        <v>2068</v>
      </c>
      <c r="D39" s="67">
        <v>1116</v>
      </c>
      <c r="E39" s="67">
        <v>53.97</v>
      </c>
      <c r="F39" s="75">
        <v>3110</v>
      </c>
      <c r="G39" s="75">
        <v>2118</v>
      </c>
      <c r="H39" s="75">
        <v>68.099999999999994</v>
      </c>
      <c r="I39" s="67">
        <v>5970</v>
      </c>
      <c r="J39" s="67">
        <v>4614</v>
      </c>
      <c r="K39" s="67">
        <v>77.290000000000006</v>
      </c>
      <c r="L39" s="75">
        <v>6940</v>
      </c>
      <c r="M39" s="75">
        <v>5418</v>
      </c>
      <c r="N39" s="75">
        <v>78.069999999999993</v>
      </c>
      <c r="O39" s="67">
        <v>45</v>
      </c>
      <c r="P39" s="67">
        <v>30</v>
      </c>
      <c r="Q39" s="67">
        <v>66.67</v>
      </c>
      <c r="R39" s="75">
        <v>48</v>
      </c>
      <c r="S39" s="75">
        <v>32</v>
      </c>
      <c r="T39" s="75">
        <v>66.67</v>
      </c>
      <c r="U39" s="67">
        <v>208</v>
      </c>
      <c r="V39" s="67">
        <v>111</v>
      </c>
      <c r="W39" s="67">
        <v>53.37</v>
      </c>
      <c r="X39" s="75">
        <v>217</v>
      </c>
      <c r="Y39" s="75">
        <v>139</v>
      </c>
      <c r="Z39" s="75">
        <v>64.06</v>
      </c>
      <c r="AA39" s="67">
        <v>7</v>
      </c>
      <c r="AB39" s="67">
        <v>6</v>
      </c>
      <c r="AC39" s="67">
        <v>85.71</v>
      </c>
      <c r="AD39" s="75">
        <v>6</v>
      </c>
      <c r="AE39" s="75">
        <v>3</v>
      </c>
      <c r="AF39" s="75">
        <v>50</v>
      </c>
      <c r="AG39" s="67">
        <v>40</v>
      </c>
      <c r="AH39" s="67">
        <v>19</v>
      </c>
      <c r="AI39" s="67">
        <v>47.5</v>
      </c>
      <c r="AJ39" s="75">
        <v>38</v>
      </c>
      <c r="AK39" s="75">
        <v>14</v>
      </c>
      <c r="AL39" s="75">
        <v>36.840000000000003</v>
      </c>
      <c r="AM39" s="67">
        <v>313</v>
      </c>
      <c r="AN39" s="67">
        <v>168</v>
      </c>
      <c r="AO39" s="67">
        <v>53.67</v>
      </c>
      <c r="AP39" s="75">
        <v>19010</v>
      </c>
      <c r="AQ39" s="75">
        <v>13788</v>
      </c>
      <c r="AR39" s="75">
        <v>72.53</v>
      </c>
    </row>
    <row r="40" spans="1:44" s="61" customFormat="1" ht="15" customHeight="1">
      <c r="A40" s="60" t="s">
        <v>35</v>
      </c>
      <c r="B40" s="63" t="s">
        <v>1123</v>
      </c>
      <c r="C40" s="67">
        <v>1588</v>
      </c>
      <c r="D40" s="67">
        <v>777</v>
      </c>
      <c r="E40" s="67">
        <v>48.93</v>
      </c>
      <c r="F40" s="75">
        <v>2455</v>
      </c>
      <c r="G40" s="75">
        <v>1512</v>
      </c>
      <c r="H40" s="75">
        <v>61.59</v>
      </c>
      <c r="I40" s="67">
        <v>6039</v>
      </c>
      <c r="J40" s="67">
        <v>4726</v>
      </c>
      <c r="K40" s="67">
        <v>78.260000000000005</v>
      </c>
      <c r="L40" s="75">
        <v>6993</v>
      </c>
      <c r="M40" s="75">
        <v>5540</v>
      </c>
      <c r="N40" s="75">
        <v>79.22</v>
      </c>
      <c r="O40" s="67">
        <v>34</v>
      </c>
      <c r="P40" s="67">
        <v>19</v>
      </c>
      <c r="Q40" s="67">
        <v>55.88</v>
      </c>
      <c r="R40" s="75">
        <v>33</v>
      </c>
      <c r="S40" s="75">
        <v>17</v>
      </c>
      <c r="T40" s="75">
        <v>51.52</v>
      </c>
      <c r="U40" s="67">
        <v>245</v>
      </c>
      <c r="V40" s="67">
        <v>108</v>
      </c>
      <c r="W40" s="67">
        <v>44.08</v>
      </c>
      <c r="X40" s="75">
        <v>281</v>
      </c>
      <c r="Y40" s="75">
        <v>149</v>
      </c>
      <c r="Z40" s="75">
        <v>53.02</v>
      </c>
      <c r="AA40" s="67">
        <v>5</v>
      </c>
      <c r="AB40" s="67">
        <v>1</v>
      </c>
      <c r="AC40" s="67">
        <v>20</v>
      </c>
      <c r="AD40" s="75">
        <v>9</v>
      </c>
      <c r="AE40" s="75">
        <v>3</v>
      </c>
      <c r="AF40" s="75">
        <v>33.33</v>
      </c>
      <c r="AG40" s="67">
        <v>36</v>
      </c>
      <c r="AH40" s="67">
        <v>21</v>
      </c>
      <c r="AI40" s="67">
        <v>58.33</v>
      </c>
      <c r="AJ40" s="75">
        <v>64</v>
      </c>
      <c r="AK40" s="75">
        <v>39</v>
      </c>
      <c r="AL40" s="75">
        <v>60.94</v>
      </c>
      <c r="AM40" s="67">
        <v>780</v>
      </c>
      <c r="AN40" s="67">
        <v>425</v>
      </c>
      <c r="AO40" s="67">
        <v>54.49</v>
      </c>
      <c r="AP40" s="75">
        <v>18562</v>
      </c>
      <c r="AQ40" s="75">
        <v>13337</v>
      </c>
      <c r="AR40" s="75">
        <v>71.849999999999994</v>
      </c>
    </row>
    <row r="41" spans="1:44" s="61" customFormat="1" ht="15" customHeight="1">
      <c r="A41" s="60" t="s">
        <v>36</v>
      </c>
      <c r="B41" s="63" t="s">
        <v>1134</v>
      </c>
      <c r="C41" s="67">
        <v>5192</v>
      </c>
      <c r="D41" s="67">
        <v>3797</v>
      </c>
      <c r="E41" s="67">
        <v>73.13</v>
      </c>
      <c r="F41" s="75">
        <v>7019</v>
      </c>
      <c r="G41" s="75">
        <v>5639</v>
      </c>
      <c r="H41" s="75">
        <v>80.34</v>
      </c>
      <c r="I41" s="67">
        <v>26886</v>
      </c>
      <c r="J41" s="67">
        <v>21866</v>
      </c>
      <c r="K41" s="67">
        <v>81.33</v>
      </c>
      <c r="L41" s="75">
        <v>30525</v>
      </c>
      <c r="M41" s="75">
        <v>25002</v>
      </c>
      <c r="N41" s="75">
        <v>81.91</v>
      </c>
      <c r="O41" s="67">
        <v>898</v>
      </c>
      <c r="P41" s="67">
        <v>633</v>
      </c>
      <c r="Q41" s="67">
        <v>70.489999999999995</v>
      </c>
      <c r="R41" s="75">
        <v>1098</v>
      </c>
      <c r="S41" s="75">
        <v>776</v>
      </c>
      <c r="T41" s="75">
        <v>70.67</v>
      </c>
      <c r="U41" s="67">
        <v>776</v>
      </c>
      <c r="V41" s="67">
        <v>525</v>
      </c>
      <c r="W41" s="67">
        <v>67.650000000000006</v>
      </c>
      <c r="X41" s="75">
        <v>987</v>
      </c>
      <c r="Y41" s="75">
        <v>738</v>
      </c>
      <c r="Z41" s="75">
        <v>74.77</v>
      </c>
      <c r="AA41" s="67">
        <v>48</v>
      </c>
      <c r="AB41" s="67">
        <v>40</v>
      </c>
      <c r="AC41" s="67">
        <v>83.33</v>
      </c>
      <c r="AD41" s="75">
        <v>55</v>
      </c>
      <c r="AE41" s="75">
        <v>35</v>
      </c>
      <c r="AF41" s="75">
        <v>63.64</v>
      </c>
      <c r="AG41" s="67">
        <v>470</v>
      </c>
      <c r="AH41" s="67">
        <v>323</v>
      </c>
      <c r="AI41" s="67">
        <v>68.72</v>
      </c>
      <c r="AJ41" s="75">
        <v>635</v>
      </c>
      <c r="AK41" s="75">
        <v>433</v>
      </c>
      <c r="AL41" s="75">
        <v>68.19</v>
      </c>
      <c r="AM41" s="67">
        <v>7179</v>
      </c>
      <c r="AN41" s="67">
        <v>4657</v>
      </c>
      <c r="AO41" s="67">
        <v>64.87</v>
      </c>
      <c r="AP41" s="75">
        <v>81768</v>
      </c>
      <c r="AQ41" s="75">
        <v>64464</v>
      </c>
      <c r="AR41" s="75">
        <v>78.84</v>
      </c>
    </row>
    <row r="42" spans="1:44" s="61" customFormat="1" ht="15" customHeight="1">
      <c r="A42" s="60" t="s">
        <v>37</v>
      </c>
      <c r="B42" s="63" t="s">
        <v>1148</v>
      </c>
      <c r="C42" s="67">
        <v>808</v>
      </c>
      <c r="D42" s="67">
        <v>490</v>
      </c>
      <c r="E42" s="67">
        <v>60.64</v>
      </c>
      <c r="F42" s="75">
        <v>1302</v>
      </c>
      <c r="G42" s="75">
        <v>884</v>
      </c>
      <c r="H42" s="75">
        <v>67.900000000000006</v>
      </c>
      <c r="I42" s="67">
        <v>2598</v>
      </c>
      <c r="J42" s="67">
        <v>2064</v>
      </c>
      <c r="K42" s="67">
        <v>79.45</v>
      </c>
      <c r="L42" s="75">
        <v>2962</v>
      </c>
      <c r="M42" s="75">
        <v>2379</v>
      </c>
      <c r="N42" s="75">
        <v>80.319999999999993</v>
      </c>
      <c r="O42" s="67">
        <v>17</v>
      </c>
      <c r="P42" s="67">
        <v>9</v>
      </c>
      <c r="Q42" s="67">
        <v>52.94</v>
      </c>
      <c r="R42" s="75">
        <v>19</v>
      </c>
      <c r="S42" s="75">
        <v>8</v>
      </c>
      <c r="T42" s="75">
        <v>42.11</v>
      </c>
      <c r="U42" s="67">
        <v>25</v>
      </c>
      <c r="V42" s="67">
        <v>11</v>
      </c>
      <c r="W42" s="67">
        <v>44</v>
      </c>
      <c r="X42" s="75">
        <v>45</v>
      </c>
      <c r="Y42" s="75">
        <v>28</v>
      </c>
      <c r="Z42" s="75">
        <v>62.22</v>
      </c>
      <c r="AA42" s="67">
        <v>2</v>
      </c>
      <c r="AB42" s="67">
        <v>1</v>
      </c>
      <c r="AC42" s="67">
        <v>50</v>
      </c>
      <c r="AD42" s="75">
        <v>2</v>
      </c>
      <c r="AE42" s="75">
        <v>1</v>
      </c>
      <c r="AF42" s="75">
        <v>50</v>
      </c>
      <c r="AG42" s="67">
        <v>16</v>
      </c>
      <c r="AH42" s="67">
        <v>8</v>
      </c>
      <c r="AI42" s="67">
        <v>50</v>
      </c>
      <c r="AJ42" s="75">
        <v>21</v>
      </c>
      <c r="AK42" s="75">
        <v>13</v>
      </c>
      <c r="AL42" s="75">
        <v>61.9</v>
      </c>
      <c r="AM42" s="67">
        <v>219</v>
      </c>
      <c r="AN42" s="67">
        <v>124</v>
      </c>
      <c r="AO42" s="67">
        <v>56.62</v>
      </c>
      <c r="AP42" s="75">
        <v>8036</v>
      </c>
      <c r="AQ42" s="75">
        <v>6020</v>
      </c>
      <c r="AR42" s="75">
        <v>74.91</v>
      </c>
    </row>
    <row r="43" spans="1:44" s="61" customFormat="1" ht="15" customHeight="1">
      <c r="A43" s="60" t="s">
        <v>38</v>
      </c>
      <c r="B43" s="63" t="s">
        <v>1155</v>
      </c>
      <c r="C43" s="67">
        <v>4750</v>
      </c>
      <c r="D43" s="67">
        <v>3066</v>
      </c>
      <c r="E43" s="67">
        <v>64.55</v>
      </c>
      <c r="F43" s="75">
        <v>7197</v>
      </c>
      <c r="G43" s="75">
        <v>5364</v>
      </c>
      <c r="H43" s="75">
        <v>74.53</v>
      </c>
      <c r="I43" s="67">
        <v>27093</v>
      </c>
      <c r="J43" s="67">
        <v>21711</v>
      </c>
      <c r="K43" s="67">
        <v>80.14</v>
      </c>
      <c r="L43" s="75">
        <v>30314</v>
      </c>
      <c r="M43" s="75">
        <v>24641</v>
      </c>
      <c r="N43" s="75">
        <v>81.290000000000006</v>
      </c>
      <c r="O43" s="67">
        <v>271</v>
      </c>
      <c r="P43" s="67">
        <v>162</v>
      </c>
      <c r="Q43" s="67">
        <v>59.78</v>
      </c>
      <c r="R43" s="75">
        <v>397</v>
      </c>
      <c r="S43" s="75">
        <v>265</v>
      </c>
      <c r="T43" s="75">
        <v>66.75</v>
      </c>
      <c r="U43" s="67">
        <v>656</v>
      </c>
      <c r="V43" s="67">
        <v>460</v>
      </c>
      <c r="W43" s="67">
        <v>70.12</v>
      </c>
      <c r="X43" s="75">
        <v>931</v>
      </c>
      <c r="Y43" s="75">
        <v>656</v>
      </c>
      <c r="Z43" s="75">
        <v>70.459999999999994</v>
      </c>
      <c r="AA43" s="67">
        <v>14</v>
      </c>
      <c r="AB43" s="67">
        <v>8</v>
      </c>
      <c r="AC43" s="67">
        <v>57.14</v>
      </c>
      <c r="AD43" s="75">
        <v>15</v>
      </c>
      <c r="AE43" s="75">
        <v>11</v>
      </c>
      <c r="AF43" s="75">
        <v>73.33</v>
      </c>
      <c r="AG43" s="67">
        <v>256</v>
      </c>
      <c r="AH43" s="67">
        <v>158</v>
      </c>
      <c r="AI43" s="67">
        <v>61.72</v>
      </c>
      <c r="AJ43" s="75">
        <v>291</v>
      </c>
      <c r="AK43" s="75">
        <v>199</v>
      </c>
      <c r="AL43" s="75">
        <v>68.38</v>
      </c>
      <c r="AM43" s="67">
        <v>6870</v>
      </c>
      <c r="AN43" s="67">
        <v>4784</v>
      </c>
      <c r="AO43" s="67">
        <v>69.64</v>
      </c>
      <c r="AP43" s="75">
        <v>79055</v>
      </c>
      <c r="AQ43" s="75">
        <v>61485</v>
      </c>
      <c r="AR43" s="75">
        <v>77.77</v>
      </c>
    </row>
    <row r="44" spans="1:44" s="61" customFormat="1" ht="15" customHeight="1">
      <c r="A44" s="60" t="s">
        <v>39</v>
      </c>
      <c r="B44" s="63" t="s">
        <v>1168</v>
      </c>
      <c r="C44" s="67">
        <v>581</v>
      </c>
      <c r="D44" s="67">
        <v>378</v>
      </c>
      <c r="E44" s="67">
        <v>65.06</v>
      </c>
      <c r="F44" s="75">
        <v>840</v>
      </c>
      <c r="G44" s="75">
        <v>666</v>
      </c>
      <c r="H44" s="75">
        <v>79.290000000000006</v>
      </c>
      <c r="I44" s="67">
        <v>2300</v>
      </c>
      <c r="J44" s="67">
        <v>1859</v>
      </c>
      <c r="K44" s="67">
        <v>80.83</v>
      </c>
      <c r="L44" s="75">
        <v>2526</v>
      </c>
      <c r="M44" s="75">
        <v>2049</v>
      </c>
      <c r="N44" s="75">
        <v>81.12</v>
      </c>
      <c r="O44" s="67">
        <v>7</v>
      </c>
      <c r="P44" s="67">
        <v>3</v>
      </c>
      <c r="Q44" s="67">
        <v>42.86</v>
      </c>
      <c r="R44" s="75">
        <v>9</v>
      </c>
      <c r="S44" s="75">
        <v>5</v>
      </c>
      <c r="T44" s="75">
        <v>55.56</v>
      </c>
      <c r="U44" s="67">
        <v>11</v>
      </c>
      <c r="V44" s="67">
        <v>3</v>
      </c>
      <c r="W44" s="67">
        <v>27.27</v>
      </c>
      <c r="X44" s="75">
        <v>16</v>
      </c>
      <c r="Y44" s="75">
        <v>7</v>
      </c>
      <c r="Z44" s="75">
        <v>43.75</v>
      </c>
      <c r="AA44" s="67">
        <v>3</v>
      </c>
      <c r="AB44" s="67">
        <v>2</v>
      </c>
      <c r="AC44" s="67">
        <v>66.67</v>
      </c>
      <c r="AD44" s="75">
        <v>0</v>
      </c>
      <c r="AE44" s="75">
        <v>0</v>
      </c>
      <c r="AF44" s="75">
        <v>0</v>
      </c>
      <c r="AG44" s="67">
        <v>11</v>
      </c>
      <c r="AH44" s="67">
        <v>4</v>
      </c>
      <c r="AI44" s="67">
        <v>36.36</v>
      </c>
      <c r="AJ44" s="75">
        <v>14</v>
      </c>
      <c r="AK44" s="75">
        <v>7</v>
      </c>
      <c r="AL44" s="75">
        <v>50</v>
      </c>
      <c r="AM44" s="67">
        <v>246</v>
      </c>
      <c r="AN44" s="67">
        <v>140</v>
      </c>
      <c r="AO44" s="67">
        <v>56.91</v>
      </c>
      <c r="AP44" s="75">
        <v>6564</v>
      </c>
      <c r="AQ44" s="75">
        <v>5123</v>
      </c>
      <c r="AR44" s="75">
        <v>78.05</v>
      </c>
    </row>
    <row r="45" spans="1:44" s="61" customFormat="1" ht="15" customHeight="1">
      <c r="A45" s="60" t="s">
        <v>40</v>
      </c>
      <c r="B45" s="63" t="s">
        <v>1176</v>
      </c>
      <c r="C45" s="67">
        <v>1564</v>
      </c>
      <c r="D45" s="67">
        <v>768</v>
      </c>
      <c r="E45" s="67">
        <v>49.1</v>
      </c>
      <c r="F45" s="75">
        <v>2583</v>
      </c>
      <c r="G45" s="75">
        <v>1618</v>
      </c>
      <c r="H45" s="75">
        <v>62.64</v>
      </c>
      <c r="I45" s="67">
        <v>2682</v>
      </c>
      <c r="J45" s="67">
        <v>2229</v>
      </c>
      <c r="K45" s="67">
        <v>83.11</v>
      </c>
      <c r="L45" s="75">
        <v>3162</v>
      </c>
      <c r="M45" s="75">
        <v>2631</v>
      </c>
      <c r="N45" s="75">
        <v>83.21</v>
      </c>
      <c r="O45" s="67">
        <v>21</v>
      </c>
      <c r="P45" s="67">
        <v>11</v>
      </c>
      <c r="Q45" s="67">
        <v>52.38</v>
      </c>
      <c r="R45" s="75">
        <v>33</v>
      </c>
      <c r="S45" s="75">
        <v>18</v>
      </c>
      <c r="T45" s="75">
        <v>54.55</v>
      </c>
      <c r="U45" s="67">
        <v>20</v>
      </c>
      <c r="V45" s="67">
        <v>12</v>
      </c>
      <c r="W45" s="67">
        <v>60</v>
      </c>
      <c r="X45" s="75">
        <v>30</v>
      </c>
      <c r="Y45" s="75">
        <v>21</v>
      </c>
      <c r="Z45" s="75">
        <v>70</v>
      </c>
      <c r="AA45" s="67">
        <v>3</v>
      </c>
      <c r="AB45" s="67">
        <v>2</v>
      </c>
      <c r="AC45" s="67">
        <v>66.67</v>
      </c>
      <c r="AD45" s="75">
        <v>1</v>
      </c>
      <c r="AE45" s="75">
        <v>1</v>
      </c>
      <c r="AF45" s="75">
        <v>100</v>
      </c>
      <c r="AG45" s="67">
        <v>15</v>
      </c>
      <c r="AH45" s="67">
        <v>6</v>
      </c>
      <c r="AI45" s="67">
        <v>40</v>
      </c>
      <c r="AJ45" s="75">
        <v>12</v>
      </c>
      <c r="AK45" s="75">
        <v>7</v>
      </c>
      <c r="AL45" s="75">
        <v>58.33</v>
      </c>
      <c r="AM45" s="67">
        <v>190</v>
      </c>
      <c r="AN45" s="67">
        <v>108</v>
      </c>
      <c r="AO45" s="67">
        <v>56.84</v>
      </c>
      <c r="AP45" s="75">
        <v>10316</v>
      </c>
      <c r="AQ45" s="75">
        <v>7432</v>
      </c>
      <c r="AR45" s="75">
        <v>72.040000000000006</v>
      </c>
    </row>
    <row r="46" spans="1:44" s="61" customFormat="1" ht="15" customHeight="1">
      <c r="A46" s="60" t="s">
        <v>41</v>
      </c>
      <c r="B46" s="63" t="s">
        <v>1185</v>
      </c>
      <c r="C46" s="67">
        <v>14</v>
      </c>
      <c r="D46" s="67">
        <v>8</v>
      </c>
      <c r="E46" s="67">
        <v>57.14</v>
      </c>
      <c r="F46" s="75">
        <v>19</v>
      </c>
      <c r="G46" s="75">
        <v>15</v>
      </c>
      <c r="H46" s="75">
        <v>78.95</v>
      </c>
      <c r="I46" s="67">
        <v>3642</v>
      </c>
      <c r="J46" s="67">
        <v>2690</v>
      </c>
      <c r="K46" s="67">
        <v>73.86</v>
      </c>
      <c r="L46" s="75">
        <v>4016</v>
      </c>
      <c r="M46" s="75">
        <v>3024</v>
      </c>
      <c r="N46" s="75">
        <v>75.3</v>
      </c>
      <c r="O46" s="67">
        <v>15</v>
      </c>
      <c r="P46" s="67">
        <v>5</v>
      </c>
      <c r="Q46" s="67">
        <v>33.33</v>
      </c>
      <c r="R46" s="75">
        <v>15</v>
      </c>
      <c r="S46" s="75">
        <v>9</v>
      </c>
      <c r="T46" s="75">
        <v>60</v>
      </c>
      <c r="U46" s="67">
        <v>12</v>
      </c>
      <c r="V46" s="67">
        <v>5</v>
      </c>
      <c r="W46" s="67">
        <v>41.67</v>
      </c>
      <c r="X46" s="75">
        <v>22</v>
      </c>
      <c r="Y46" s="75">
        <v>13</v>
      </c>
      <c r="Z46" s="75">
        <v>59.09</v>
      </c>
      <c r="AA46" s="67">
        <v>3</v>
      </c>
      <c r="AB46" s="67">
        <v>2</v>
      </c>
      <c r="AC46" s="67">
        <v>66.67</v>
      </c>
      <c r="AD46" s="75">
        <v>4</v>
      </c>
      <c r="AE46" s="75">
        <v>2</v>
      </c>
      <c r="AF46" s="75">
        <v>50</v>
      </c>
      <c r="AG46" s="67">
        <v>13</v>
      </c>
      <c r="AH46" s="67">
        <v>7</v>
      </c>
      <c r="AI46" s="67">
        <v>53.85</v>
      </c>
      <c r="AJ46" s="75">
        <v>13</v>
      </c>
      <c r="AK46" s="75">
        <v>7</v>
      </c>
      <c r="AL46" s="75">
        <v>53.85</v>
      </c>
      <c r="AM46" s="67">
        <v>834</v>
      </c>
      <c r="AN46" s="67">
        <v>483</v>
      </c>
      <c r="AO46" s="67">
        <v>57.91</v>
      </c>
      <c r="AP46" s="75">
        <v>8622</v>
      </c>
      <c r="AQ46" s="75">
        <v>6270</v>
      </c>
      <c r="AR46" s="75">
        <v>72.72</v>
      </c>
    </row>
    <row r="47" spans="1:44" s="61" customFormat="1" ht="15" customHeight="1">
      <c r="A47" s="60" t="s">
        <v>42</v>
      </c>
      <c r="B47" s="63" t="s">
        <v>1191</v>
      </c>
      <c r="C47" s="67">
        <v>34</v>
      </c>
      <c r="D47" s="67">
        <v>10</v>
      </c>
      <c r="E47" s="67">
        <v>29.41</v>
      </c>
      <c r="F47" s="75">
        <v>18</v>
      </c>
      <c r="G47" s="75">
        <v>13</v>
      </c>
      <c r="H47" s="75">
        <v>72.22</v>
      </c>
      <c r="I47" s="67">
        <v>6395</v>
      </c>
      <c r="J47" s="67">
        <v>5180</v>
      </c>
      <c r="K47" s="67">
        <v>81</v>
      </c>
      <c r="L47" s="75">
        <v>7044</v>
      </c>
      <c r="M47" s="75">
        <v>5774</v>
      </c>
      <c r="N47" s="75">
        <v>81.97</v>
      </c>
      <c r="O47" s="67">
        <v>20</v>
      </c>
      <c r="P47" s="67">
        <v>11</v>
      </c>
      <c r="Q47" s="67">
        <v>55</v>
      </c>
      <c r="R47" s="75">
        <v>31</v>
      </c>
      <c r="S47" s="75">
        <v>21</v>
      </c>
      <c r="T47" s="75">
        <v>67.739999999999995</v>
      </c>
      <c r="U47" s="67">
        <v>61</v>
      </c>
      <c r="V47" s="67">
        <v>36</v>
      </c>
      <c r="W47" s="67">
        <v>59.02</v>
      </c>
      <c r="X47" s="75">
        <v>64</v>
      </c>
      <c r="Y47" s="75">
        <v>47</v>
      </c>
      <c r="Z47" s="75">
        <v>73.44</v>
      </c>
      <c r="AA47" s="67">
        <v>9</v>
      </c>
      <c r="AB47" s="67">
        <v>5</v>
      </c>
      <c r="AC47" s="67">
        <v>55.56</v>
      </c>
      <c r="AD47" s="75">
        <v>2</v>
      </c>
      <c r="AE47" s="75">
        <v>1</v>
      </c>
      <c r="AF47" s="75">
        <v>50</v>
      </c>
      <c r="AG47" s="67">
        <v>30</v>
      </c>
      <c r="AH47" s="67">
        <v>24</v>
      </c>
      <c r="AI47" s="67">
        <v>80</v>
      </c>
      <c r="AJ47" s="75">
        <v>23</v>
      </c>
      <c r="AK47" s="75">
        <v>18</v>
      </c>
      <c r="AL47" s="75">
        <v>78.260000000000005</v>
      </c>
      <c r="AM47" s="67">
        <v>911</v>
      </c>
      <c r="AN47" s="67">
        <v>608</v>
      </c>
      <c r="AO47" s="67">
        <v>66.739999999999995</v>
      </c>
      <c r="AP47" s="75">
        <v>14642</v>
      </c>
      <c r="AQ47" s="75">
        <v>11748</v>
      </c>
      <c r="AR47" s="75">
        <v>80.23</v>
      </c>
    </row>
    <row r="48" spans="1:44" s="61" customFormat="1" ht="15" customHeight="1">
      <c r="A48" s="60" t="s">
        <v>43</v>
      </c>
      <c r="B48" s="63" t="s">
        <v>1197</v>
      </c>
      <c r="C48" s="67">
        <v>1929</v>
      </c>
      <c r="D48" s="67">
        <v>1092</v>
      </c>
      <c r="E48" s="67">
        <v>56.61</v>
      </c>
      <c r="F48" s="75">
        <v>3218</v>
      </c>
      <c r="G48" s="75">
        <v>2220</v>
      </c>
      <c r="H48" s="75">
        <v>68.989999999999995</v>
      </c>
      <c r="I48" s="67">
        <v>3663</v>
      </c>
      <c r="J48" s="67">
        <v>2911</v>
      </c>
      <c r="K48" s="67">
        <v>79.47</v>
      </c>
      <c r="L48" s="75">
        <v>4383</v>
      </c>
      <c r="M48" s="75">
        <v>3492</v>
      </c>
      <c r="N48" s="75">
        <v>79.67</v>
      </c>
      <c r="O48" s="67">
        <v>12</v>
      </c>
      <c r="P48" s="67">
        <v>9</v>
      </c>
      <c r="Q48" s="67">
        <v>75</v>
      </c>
      <c r="R48" s="75">
        <v>26</v>
      </c>
      <c r="S48" s="75">
        <v>15</v>
      </c>
      <c r="T48" s="75">
        <v>57.69</v>
      </c>
      <c r="U48" s="67">
        <v>63</v>
      </c>
      <c r="V48" s="67">
        <v>37</v>
      </c>
      <c r="W48" s="67">
        <v>58.73</v>
      </c>
      <c r="X48" s="75">
        <v>75</v>
      </c>
      <c r="Y48" s="75">
        <v>45</v>
      </c>
      <c r="Z48" s="75">
        <v>60</v>
      </c>
      <c r="AA48" s="67">
        <v>1</v>
      </c>
      <c r="AB48" s="67">
        <v>0</v>
      </c>
      <c r="AC48" s="67">
        <v>0</v>
      </c>
      <c r="AD48" s="75">
        <v>7</v>
      </c>
      <c r="AE48" s="75">
        <v>2</v>
      </c>
      <c r="AF48" s="75">
        <v>28.57</v>
      </c>
      <c r="AG48" s="67">
        <v>22</v>
      </c>
      <c r="AH48" s="67">
        <v>17</v>
      </c>
      <c r="AI48" s="67">
        <v>77.27</v>
      </c>
      <c r="AJ48" s="75">
        <v>34</v>
      </c>
      <c r="AK48" s="75">
        <v>22</v>
      </c>
      <c r="AL48" s="75">
        <v>64.709999999999994</v>
      </c>
      <c r="AM48" s="67">
        <v>439</v>
      </c>
      <c r="AN48" s="67">
        <v>247</v>
      </c>
      <c r="AO48" s="67">
        <v>56.26</v>
      </c>
      <c r="AP48" s="75">
        <v>13872</v>
      </c>
      <c r="AQ48" s="75">
        <v>10109</v>
      </c>
      <c r="AR48" s="75">
        <v>72.87</v>
      </c>
    </row>
    <row r="49" spans="1:44" s="61" customFormat="1" ht="15" customHeight="1">
      <c r="A49" s="60" t="s">
        <v>44</v>
      </c>
      <c r="B49" s="63" t="s">
        <v>1205</v>
      </c>
      <c r="C49" s="67">
        <v>90697</v>
      </c>
      <c r="D49" s="67">
        <v>57116</v>
      </c>
      <c r="E49" s="67">
        <v>62.97</v>
      </c>
      <c r="F49" s="75">
        <v>132654</v>
      </c>
      <c r="G49" s="75">
        <v>99787</v>
      </c>
      <c r="H49" s="75">
        <v>75.22</v>
      </c>
      <c r="I49" s="67">
        <v>66332</v>
      </c>
      <c r="J49" s="67">
        <v>55200</v>
      </c>
      <c r="K49" s="67">
        <v>83.22</v>
      </c>
      <c r="L49" s="75">
        <v>75919</v>
      </c>
      <c r="M49" s="75">
        <v>64403</v>
      </c>
      <c r="N49" s="75">
        <v>84.83</v>
      </c>
      <c r="O49" s="67">
        <v>4498</v>
      </c>
      <c r="P49" s="67">
        <v>3102</v>
      </c>
      <c r="Q49" s="67">
        <v>68.959999999999994</v>
      </c>
      <c r="R49" s="75">
        <v>5215</v>
      </c>
      <c r="S49" s="75">
        <v>3704</v>
      </c>
      <c r="T49" s="75">
        <v>71.03</v>
      </c>
      <c r="U49" s="67">
        <v>3323</v>
      </c>
      <c r="V49" s="67">
        <v>2233</v>
      </c>
      <c r="W49" s="67">
        <v>67.2</v>
      </c>
      <c r="X49" s="75">
        <v>4258</v>
      </c>
      <c r="Y49" s="75">
        <v>3026</v>
      </c>
      <c r="Z49" s="75">
        <v>71.069999999999993</v>
      </c>
      <c r="AA49" s="67">
        <v>184</v>
      </c>
      <c r="AB49" s="67">
        <v>99</v>
      </c>
      <c r="AC49" s="67">
        <v>53.8</v>
      </c>
      <c r="AD49" s="75">
        <v>203</v>
      </c>
      <c r="AE49" s="75">
        <v>144</v>
      </c>
      <c r="AF49" s="75">
        <v>70.94</v>
      </c>
      <c r="AG49" s="67">
        <v>2769</v>
      </c>
      <c r="AH49" s="67">
        <v>1756</v>
      </c>
      <c r="AI49" s="67">
        <v>63.42</v>
      </c>
      <c r="AJ49" s="75">
        <v>3959</v>
      </c>
      <c r="AK49" s="75">
        <v>2686</v>
      </c>
      <c r="AL49" s="75">
        <v>67.849999999999994</v>
      </c>
      <c r="AM49" s="67">
        <v>32570</v>
      </c>
      <c r="AN49" s="67">
        <v>21040</v>
      </c>
      <c r="AO49" s="67">
        <v>64.599999999999994</v>
      </c>
      <c r="AP49" s="75">
        <v>422581</v>
      </c>
      <c r="AQ49" s="75">
        <v>314296</v>
      </c>
      <c r="AR49" s="75">
        <v>74.38</v>
      </c>
    </row>
    <row r="50" spans="1:44" s="61" customFormat="1" ht="15" customHeight="1">
      <c r="A50" s="60" t="s">
        <v>45</v>
      </c>
      <c r="B50" s="63" t="s">
        <v>1221</v>
      </c>
      <c r="C50" s="67">
        <v>908</v>
      </c>
      <c r="D50" s="67">
        <v>491</v>
      </c>
      <c r="E50" s="67">
        <v>54.07</v>
      </c>
      <c r="F50" s="75">
        <v>1406</v>
      </c>
      <c r="G50" s="75">
        <v>980</v>
      </c>
      <c r="H50" s="75">
        <v>69.7</v>
      </c>
      <c r="I50" s="67">
        <v>3139</v>
      </c>
      <c r="J50" s="67">
        <v>2507</v>
      </c>
      <c r="K50" s="67">
        <v>79.87</v>
      </c>
      <c r="L50" s="75">
        <v>3487</v>
      </c>
      <c r="M50" s="75">
        <v>2749</v>
      </c>
      <c r="N50" s="75">
        <v>78.84</v>
      </c>
      <c r="O50" s="67">
        <v>14</v>
      </c>
      <c r="P50" s="67">
        <v>4</v>
      </c>
      <c r="Q50" s="67">
        <v>28.57</v>
      </c>
      <c r="R50" s="75">
        <v>15</v>
      </c>
      <c r="S50" s="75">
        <v>11</v>
      </c>
      <c r="T50" s="75">
        <v>73.33</v>
      </c>
      <c r="U50" s="67">
        <v>17</v>
      </c>
      <c r="V50" s="67">
        <v>10</v>
      </c>
      <c r="W50" s="67">
        <v>58.82</v>
      </c>
      <c r="X50" s="75">
        <v>22</v>
      </c>
      <c r="Y50" s="75">
        <v>13</v>
      </c>
      <c r="Z50" s="75">
        <v>59.09</v>
      </c>
      <c r="AA50" s="67">
        <v>2</v>
      </c>
      <c r="AB50" s="67">
        <v>2</v>
      </c>
      <c r="AC50" s="67">
        <v>100</v>
      </c>
      <c r="AD50" s="75">
        <v>2</v>
      </c>
      <c r="AE50" s="75">
        <v>1</v>
      </c>
      <c r="AF50" s="75">
        <v>50</v>
      </c>
      <c r="AG50" s="67">
        <v>7</v>
      </c>
      <c r="AH50" s="67">
        <v>3</v>
      </c>
      <c r="AI50" s="67">
        <v>42.86</v>
      </c>
      <c r="AJ50" s="75">
        <v>9</v>
      </c>
      <c r="AK50" s="75">
        <v>2</v>
      </c>
      <c r="AL50" s="75">
        <v>22.22</v>
      </c>
      <c r="AM50" s="67">
        <v>227</v>
      </c>
      <c r="AN50" s="67">
        <v>120</v>
      </c>
      <c r="AO50" s="67">
        <v>52.86</v>
      </c>
      <c r="AP50" s="75">
        <v>9255</v>
      </c>
      <c r="AQ50" s="75">
        <v>6893</v>
      </c>
      <c r="AR50" s="75">
        <v>74.48</v>
      </c>
    </row>
    <row r="51" spans="1:44" s="61" customFormat="1" ht="15" customHeight="1">
      <c r="A51" s="60" t="s">
        <v>46</v>
      </c>
      <c r="B51" s="63" t="s">
        <v>1229</v>
      </c>
      <c r="C51" s="67">
        <v>1039</v>
      </c>
      <c r="D51" s="67">
        <v>556</v>
      </c>
      <c r="E51" s="67">
        <v>53.51</v>
      </c>
      <c r="F51" s="75">
        <v>1563</v>
      </c>
      <c r="G51" s="75">
        <v>1056</v>
      </c>
      <c r="H51" s="75">
        <v>67.56</v>
      </c>
      <c r="I51" s="67">
        <v>1183</v>
      </c>
      <c r="J51" s="67">
        <v>954</v>
      </c>
      <c r="K51" s="67">
        <v>80.64</v>
      </c>
      <c r="L51" s="75">
        <v>1318</v>
      </c>
      <c r="M51" s="75">
        <v>1009</v>
      </c>
      <c r="N51" s="75">
        <v>76.56</v>
      </c>
      <c r="O51" s="67">
        <v>13</v>
      </c>
      <c r="P51" s="67">
        <v>4</v>
      </c>
      <c r="Q51" s="67">
        <v>30.77</v>
      </c>
      <c r="R51" s="75">
        <v>10</v>
      </c>
      <c r="S51" s="75">
        <v>6</v>
      </c>
      <c r="T51" s="75">
        <v>60</v>
      </c>
      <c r="U51" s="67">
        <v>22</v>
      </c>
      <c r="V51" s="67">
        <v>7</v>
      </c>
      <c r="W51" s="67">
        <v>31.82</v>
      </c>
      <c r="X51" s="75">
        <v>37</v>
      </c>
      <c r="Y51" s="75">
        <v>11</v>
      </c>
      <c r="Z51" s="75">
        <v>29.73</v>
      </c>
      <c r="AA51" s="67">
        <v>0</v>
      </c>
      <c r="AB51" s="67">
        <v>0</v>
      </c>
      <c r="AC51" s="67">
        <v>0</v>
      </c>
      <c r="AD51" s="75">
        <v>1</v>
      </c>
      <c r="AE51" s="75">
        <v>1</v>
      </c>
      <c r="AF51" s="75">
        <v>100</v>
      </c>
      <c r="AG51" s="67">
        <v>9</v>
      </c>
      <c r="AH51" s="67">
        <v>6</v>
      </c>
      <c r="AI51" s="67">
        <v>66.67</v>
      </c>
      <c r="AJ51" s="75">
        <v>11</v>
      </c>
      <c r="AK51" s="75">
        <v>9</v>
      </c>
      <c r="AL51" s="75">
        <v>81.819999999999993</v>
      </c>
      <c r="AM51" s="67">
        <v>118</v>
      </c>
      <c r="AN51" s="67">
        <v>65</v>
      </c>
      <c r="AO51" s="67">
        <v>55.08</v>
      </c>
      <c r="AP51" s="75">
        <v>5324</v>
      </c>
      <c r="AQ51" s="75">
        <v>3684</v>
      </c>
      <c r="AR51" s="75">
        <v>69.2</v>
      </c>
    </row>
    <row r="52" spans="1:44" s="61" customFormat="1" ht="15" customHeight="1">
      <c r="A52" s="60" t="s">
        <v>47</v>
      </c>
      <c r="B52" s="63" t="s">
        <v>1235</v>
      </c>
      <c r="C52" s="67">
        <v>12615</v>
      </c>
      <c r="D52" s="67">
        <v>7155</v>
      </c>
      <c r="E52" s="67">
        <v>56.72</v>
      </c>
      <c r="F52" s="75">
        <v>19823</v>
      </c>
      <c r="G52" s="75">
        <v>13760</v>
      </c>
      <c r="H52" s="75">
        <v>69.41</v>
      </c>
      <c r="I52" s="67">
        <v>6560</v>
      </c>
      <c r="J52" s="67">
        <v>5084</v>
      </c>
      <c r="K52" s="67">
        <v>77.5</v>
      </c>
      <c r="L52" s="75">
        <v>7882</v>
      </c>
      <c r="M52" s="75">
        <v>6136</v>
      </c>
      <c r="N52" s="75">
        <v>77.849999999999994</v>
      </c>
      <c r="O52" s="67">
        <v>92</v>
      </c>
      <c r="P52" s="67">
        <v>41</v>
      </c>
      <c r="Q52" s="67">
        <v>44.57</v>
      </c>
      <c r="R52" s="75">
        <v>97</v>
      </c>
      <c r="S52" s="75">
        <v>56</v>
      </c>
      <c r="T52" s="75">
        <v>57.73</v>
      </c>
      <c r="U52" s="67">
        <v>121</v>
      </c>
      <c r="V52" s="67">
        <v>64</v>
      </c>
      <c r="W52" s="67">
        <v>52.89</v>
      </c>
      <c r="X52" s="75">
        <v>147</v>
      </c>
      <c r="Y52" s="75">
        <v>87</v>
      </c>
      <c r="Z52" s="75">
        <v>59.18</v>
      </c>
      <c r="AA52" s="67">
        <v>7</v>
      </c>
      <c r="AB52" s="67">
        <v>2</v>
      </c>
      <c r="AC52" s="67">
        <v>28.57</v>
      </c>
      <c r="AD52" s="75">
        <v>16</v>
      </c>
      <c r="AE52" s="75">
        <v>6</v>
      </c>
      <c r="AF52" s="75">
        <v>37.5</v>
      </c>
      <c r="AG52" s="67">
        <v>105</v>
      </c>
      <c r="AH52" s="67">
        <v>48</v>
      </c>
      <c r="AI52" s="67">
        <v>45.71</v>
      </c>
      <c r="AJ52" s="75">
        <v>138</v>
      </c>
      <c r="AK52" s="75">
        <v>79</v>
      </c>
      <c r="AL52" s="75">
        <v>57.25</v>
      </c>
      <c r="AM52" s="67">
        <v>1534</v>
      </c>
      <c r="AN52" s="67">
        <v>813</v>
      </c>
      <c r="AO52" s="67">
        <v>53</v>
      </c>
      <c r="AP52" s="75">
        <v>49137</v>
      </c>
      <c r="AQ52" s="75">
        <v>33331</v>
      </c>
      <c r="AR52" s="75">
        <v>67.83</v>
      </c>
    </row>
    <row r="53" spans="1:44" s="61" customFormat="1" ht="15" customHeight="1">
      <c r="A53" s="60" t="s">
        <v>48</v>
      </c>
      <c r="B53" s="63" t="s">
        <v>1247</v>
      </c>
      <c r="C53" s="67">
        <v>12647</v>
      </c>
      <c r="D53" s="67">
        <v>8697</v>
      </c>
      <c r="E53" s="67">
        <v>68.77</v>
      </c>
      <c r="F53" s="75">
        <v>19014</v>
      </c>
      <c r="G53" s="75">
        <v>14817</v>
      </c>
      <c r="H53" s="75">
        <v>77.930000000000007</v>
      </c>
      <c r="I53" s="67">
        <v>15715</v>
      </c>
      <c r="J53" s="67">
        <v>12633</v>
      </c>
      <c r="K53" s="67">
        <v>80.39</v>
      </c>
      <c r="L53" s="75">
        <v>18133</v>
      </c>
      <c r="M53" s="75">
        <v>14794</v>
      </c>
      <c r="N53" s="75">
        <v>81.59</v>
      </c>
      <c r="O53" s="67">
        <v>282</v>
      </c>
      <c r="P53" s="67">
        <v>178</v>
      </c>
      <c r="Q53" s="67">
        <v>63.12</v>
      </c>
      <c r="R53" s="75">
        <v>350</v>
      </c>
      <c r="S53" s="75">
        <v>228</v>
      </c>
      <c r="T53" s="75">
        <v>65.14</v>
      </c>
      <c r="U53" s="67">
        <v>773</v>
      </c>
      <c r="V53" s="67">
        <v>506</v>
      </c>
      <c r="W53" s="67">
        <v>65.459999999999994</v>
      </c>
      <c r="X53" s="75">
        <v>1032</v>
      </c>
      <c r="Y53" s="75">
        <v>731</v>
      </c>
      <c r="Z53" s="75">
        <v>70.83</v>
      </c>
      <c r="AA53" s="67">
        <v>26</v>
      </c>
      <c r="AB53" s="67">
        <v>13</v>
      </c>
      <c r="AC53" s="67">
        <v>50</v>
      </c>
      <c r="AD53" s="75">
        <v>30</v>
      </c>
      <c r="AE53" s="75">
        <v>25</v>
      </c>
      <c r="AF53" s="75">
        <v>83.33</v>
      </c>
      <c r="AG53" s="67">
        <v>361</v>
      </c>
      <c r="AH53" s="67">
        <v>243</v>
      </c>
      <c r="AI53" s="67">
        <v>67.31</v>
      </c>
      <c r="AJ53" s="75">
        <v>566</v>
      </c>
      <c r="AK53" s="75">
        <v>401</v>
      </c>
      <c r="AL53" s="75">
        <v>70.849999999999994</v>
      </c>
      <c r="AM53" s="67">
        <v>6379</v>
      </c>
      <c r="AN53" s="67">
        <v>4128</v>
      </c>
      <c r="AO53" s="67">
        <v>64.709999999999994</v>
      </c>
      <c r="AP53" s="75">
        <v>75308</v>
      </c>
      <c r="AQ53" s="75">
        <v>57394</v>
      </c>
      <c r="AR53" s="75">
        <v>76.209999999999994</v>
      </c>
    </row>
    <row r="54" spans="1:44" s="61" customFormat="1" ht="15" customHeight="1">
      <c r="A54" s="60" t="s">
        <v>49</v>
      </c>
      <c r="B54" s="63" t="s">
        <v>1258</v>
      </c>
      <c r="C54" s="67">
        <v>1178</v>
      </c>
      <c r="D54" s="67">
        <v>648</v>
      </c>
      <c r="E54" s="67">
        <v>55.01</v>
      </c>
      <c r="F54" s="75">
        <v>1901</v>
      </c>
      <c r="G54" s="75">
        <v>1343</v>
      </c>
      <c r="H54" s="75">
        <v>70.650000000000006</v>
      </c>
      <c r="I54" s="67">
        <v>1540</v>
      </c>
      <c r="J54" s="67">
        <v>1268</v>
      </c>
      <c r="K54" s="67">
        <v>82.34</v>
      </c>
      <c r="L54" s="75">
        <v>1726</v>
      </c>
      <c r="M54" s="75">
        <v>1433</v>
      </c>
      <c r="N54" s="75">
        <v>83.02</v>
      </c>
      <c r="O54" s="67">
        <v>6</v>
      </c>
      <c r="P54" s="67">
        <v>2</v>
      </c>
      <c r="Q54" s="67">
        <v>33.33</v>
      </c>
      <c r="R54" s="75">
        <v>6</v>
      </c>
      <c r="S54" s="75">
        <v>2</v>
      </c>
      <c r="T54" s="75">
        <v>33.33</v>
      </c>
      <c r="U54" s="67">
        <v>9</v>
      </c>
      <c r="V54" s="67">
        <v>6</v>
      </c>
      <c r="W54" s="67">
        <v>66.67</v>
      </c>
      <c r="X54" s="75">
        <v>9</v>
      </c>
      <c r="Y54" s="75">
        <v>5</v>
      </c>
      <c r="Z54" s="75">
        <v>55.56</v>
      </c>
      <c r="AA54" s="67">
        <v>0</v>
      </c>
      <c r="AB54" s="67">
        <v>0</v>
      </c>
      <c r="AC54" s="67">
        <v>0</v>
      </c>
      <c r="AD54" s="75">
        <v>1</v>
      </c>
      <c r="AE54" s="75">
        <v>0</v>
      </c>
      <c r="AF54" s="75">
        <v>0</v>
      </c>
      <c r="AG54" s="67">
        <v>2</v>
      </c>
      <c r="AH54" s="67">
        <v>1</v>
      </c>
      <c r="AI54" s="67">
        <v>50</v>
      </c>
      <c r="AJ54" s="75">
        <v>8</v>
      </c>
      <c r="AK54" s="75">
        <v>3</v>
      </c>
      <c r="AL54" s="75">
        <v>37.5</v>
      </c>
      <c r="AM54" s="67">
        <v>100</v>
      </c>
      <c r="AN54" s="67">
        <v>54</v>
      </c>
      <c r="AO54" s="67">
        <v>54</v>
      </c>
      <c r="AP54" s="75">
        <v>6486</v>
      </c>
      <c r="AQ54" s="75">
        <v>4765</v>
      </c>
      <c r="AR54" s="75">
        <v>73.47</v>
      </c>
    </row>
    <row r="55" spans="1:44" s="61" customFormat="1" ht="15" customHeight="1">
      <c r="A55" s="60" t="s">
        <v>50</v>
      </c>
      <c r="B55" s="63" t="s">
        <v>1265</v>
      </c>
      <c r="C55" s="67">
        <v>30</v>
      </c>
      <c r="D55" s="67">
        <v>16</v>
      </c>
      <c r="E55" s="67">
        <v>53.33</v>
      </c>
      <c r="F55" s="75">
        <v>49</v>
      </c>
      <c r="G55" s="75">
        <v>34</v>
      </c>
      <c r="H55" s="75">
        <v>69.39</v>
      </c>
      <c r="I55" s="67">
        <v>614</v>
      </c>
      <c r="J55" s="67">
        <v>464</v>
      </c>
      <c r="K55" s="67">
        <v>75.569999999999993</v>
      </c>
      <c r="L55" s="75">
        <v>712</v>
      </c>
      <c r="M55" s="75">
        <v>551</v>
      </c>
      <c r="N55" s="75">
        <v>77.39</v>
      </c>
      <c r="O55" s="67">
        <v>1</v>
      </c>
      <c r="P55" s="67">
        <v>0</v>
      </c>
      <c r="Q55" s="67">
        <v>0</v>
      </c>
      <c r="R55" s="75">
        <v>2</v>
      </c>
      <c r="S55" s="75">
        <v>1</v>
      </c>
      <c r="T55" s="75">
        <v>50</v>
      </c>
      <c r="U55" s="67">
        <v>32</v>
      </c>
      <c r="V55" s="67">
        <v>16</v>
      </c>
      <c r="W55" s="67">
        <v>50</v>
      </c>
      <c r="X55" s="75">
        <v>47</v>
      </c>
      <c r="Y55" s="75">
        <v>26</v>
      </c>
      <c r="Z55" s="75">
        <v>55.32</v>
      </c>
      <c r="AA55" s="67">
        <v>3</v>
      </c>
      <c r="AB55" s="67">
        <v>2</v>
      </c>
      <c r="AC55" s="67">
        <v>66.67</v>
      </c>
      <c r="AD55" s="75">
        <v>1</v>
      </c>
      <c r="AE55" s="75">
        <v>0</v>
      </c>
      <c r="AF55" s="75">
        <v>0</v>
      </c>
      <c r="AG55" s="67">
        <v>5</v>
      </c>
      <c r="AH55" s="67">
        <v>4</v>
      </c>
      <c r="AI55" s="67">
        <v>80</v>
      </c>
      <c r="AJ55" s="75">
        <v>7</v>
      </c>
      <c r="AK55" s="75">
        <v>6</v>
      </c>
      <c r="AL55" s="75">
        <v>85.71</v>
      </c>
      <c r="AM55" s="67">
        <v>85</v>
      </c>
      <c r="AN55" s="67">
        <v>45</v>
      </c>
      <c r="AO55" s="67">
        <v>52.94</v>
      </c>
      <c r="AP55" s="75">
        <v>1588</v>
      </c>
      <c r="AQ55" s="75">
        <v>1165</v>
      </c>
      <c r="AR55" s="75">
        <v>73.36</v>
      </c>
    </row>
    <row r="56" spans="1:44" s="61" customFormat="1" ht="15" customHeight="1">
      <c r="A56" s="60" t="s">
        <v>51</v>
      </c>
      <c r="B56" s="63" t="s">
        <v>1271</v>
      </c>
      <c r="C56" s="67">
        <v>1480</v>
      </c>
      <c r="D56" s="67">
        <v>947</v>
      </c>
      <c r="E56" s="67">
        <v>63.99</v>
      </c>
      <c r="F56" s="75">
        <v>2122</v>
      </c>
      <c r="G56" s="75">
        <v>1577</v>
      </c>
      <c r="H56" s="75">
        <v>74.319999999999993</v>
      </c>
      <c r="I56" s="67">
        <v>10957</v>
      </c>
      <c r="J56" s="67">
        <v>8687</v>
      </c>
      <c r="K56" s="67">
        <v>79.28</v>
      </c>
      <c r="L56" s="75">
        <v>12183</v>
      </c>
      <c r="M56" s="75">
        <v>9890</v>
      </c>
      <c r="N56" s="75">
        <v>81.180000000000007</v>
      </c>
      <c r="O56" s="67">
        <v>53</v>
      </c>
      <c r="P56" s="67">
        <v>35</v>
      </c>
      <c r="Q56" s="67">
        <v>66.040000000000006</v>
      </c>
      <c r="R56" s="75">
        <v>83</v>
      </c>
      <c r="S56" s="75">
        <v>50</v>
      </c>
      <c r="T56" s="75">
        <v>60.24</v>
      </c>
      <c r="U56" s="67">
        <v>142</v>
      </c>
      <c r="V56" s="67">
        <v>101</v>
      </c>
      <c r="W56" s="67">
        <v>71.13</v>
      </c>
      <c r="X56" s="75">
        <v>186</v>
      </c>
      <c r="Y56" s="75">
        <v>134</v>
      </c>
      <c r="Z56" s="75">
        <v>72.040000000000006</v>
      </c>
      <c r="AA56" s="67">
        <v>12</v>
      </c>
      <c r="AB56" s="67">
        <v>7</v>
      </c>
      <c r="AC56" s="67">
        <v>58.33</v>
      </c>
      <c r="AD56" s="75">
        <v>10</v>
      </c>
      <c r="AE56" s="75">
        <v>8</v>
      </c>
      <c r="AF56" s="75">
        <v>80</v>
      </c>
      <c r="AG56" s="67">
        <v>47</v>
      </c>
      <c r="AH56" s="67">
        <v>32</v>
      </c>
      <c r="AI56" s="67">
        <v>68.09</v>
      </c>
      <c r="AJ56" s="75">
        <v>78</v>
      </c>
      <c r="AK56" s="75">
        <v>49</v>
      </c>
      <c r="AL56" s="75">
        <v>62.82</v>
      </c>
      <c r="AM56" s="67">
        <v>2838</v>
      </c>
      <c r="AN56" s="67">
        <v>1656</v>
      </c>
      <c r="AO56" s="67">
        <v>58.35</v>
      </c>
      <c r="AP56" s="75">
        <v>30191</v>
      </c>
      <c r="AQ56" s="75">
        <v>23173</v>
      </c>
      <c r="AR56" s="75">
        <v>76.75</v>
      </c>
    </row>
    <row r="57" spans="1:44" s="61" customFormat="1" ht="15" customHeight="1">
      <c r="A57" s="60" t="s">
        <v>52</v>
      </c>
      <c r="B57" s="63" t="s">
        <v>1281</v>
      </c>
      <c r="C57" s="67">
        <v>1131</v>
      </c>
      <c r="D57" s="67">
        <v>648</v>
      </c>
      <c r="E57" s="67">
        <v>57.29</v>
      </c>
      <c r="F57" s="75">
        <v>1681</v>
      </c>
      <c r="G57" s="75">
        <v>1199</v>
      </c>
      <c r="H57" s="75">
        <v>71.33</v>
      </c>
      <c r="I57" s="67">
        <v>3258</v>
      </c>
      <c r="J57" s="67">
        <v>2702</v>
      </c>
      <c r="K57" s="67">
        <v>82.93</v>
      </c>
      <c r="L57" s="75">
        <v>3735</v>
      </c>
      <c r="M57" s="75">
        <v>3089</v>
      </c>
      <c r="N57" s="75">
        <v>82.7</v>
      </c>
      <c r="O57" s="67">
        <v>12</v>
      </c>
      <c r="P57" s="67">
        <v>8</v>
      </c>
      <c r="Q57" s="67">
        <v>66.67</v>
      </c>
      <c r="R57" s="75">
        <v>16</v>
      </c>
      <c r="S57" s="75">
        <v>10</v>
      </c>
      <c r="T57" s="75">
        <v>62.5</v>
      </c>
      <c r="U57" s="67">
        <v>40</v>
      </c>
      <c r="V57" s="67">
        <v>27</v>
      </c>
      <c r="W57" s="67">
        <v>67.5</v>
      </c>
      <c r="X57" s="75">
        <v>41</v>
      </c>
      <c r="Y57" s="75">
        <v>23</v>
      </c>
      <c r="Z57" s="75">
        <v>56.1</v>
      </c>
      <c r="AA57" s="67">
        <v>0</v>
      </c>
      <c r="AB57" s="67">
        <v>0</v>
      </c>
      <c r="AC57" s="67">
        <v>0</v>
      </c>
      <c r="AD57" s="75">
        <v>4</v>
      </c>
      <c r="AE57" s="75">
        <v>4</v>
      </c>
      <c r="AF57" s="75">
        <v>100</v>
      </c>
      <c r="AG57" s="67">
        <v>12</v>
      </c>
      <c r="AH57" s="67">
        <v>6</v>
      </c>
      <c r="AI57" s="67">
        <v>50</v>
      </c>
      <c r="AJ57" s="75">
        <v>12</v>
      </c>
      <c r="AK57" s="75">
        <v>6</v>
      </c>
      <c r="AL57" s="75">
        <v>50</v>
      </c>
      <c r="AM57" s="67">
        <v>320</v>
      </c>
      <c r="AN57" s="67">
        <v>180</v>
      </c>
      <c r="AO57" s="67">
        <v>56.25</v>
      </c>
      <c r="AP57" s="75">
        <v>10262</v>
      </c>
      <c r="AQ57" s="75">
        <v>7902</v>
      </c>
      <c r="AR57" s="75">
        <v>77</v>
      </c>
    </row>
    <row r="58" spans="1:44" s="61" customFormat="1" ht="15" customHeight="1">
      <c r="A58" s="60" t="s">
        <v>53</v>
      </c>
      <c r="B58" s="63" t="s">
        <v>1290</v>
      </c>
      <c r="C58" s="67">
        <v>1192</v>
      </c>
      <c r="D58" s="67">
        <v>630</v>
      </c>
      <c r="E58" s="67">
        <v>52.85</v>
      </c>
      <c r="F58" s="75">
        <v>2092</v>
      </c>
      <c r="G58" s="75">
        <v>1342</v>
      </c>
      <c r="H58" s="75">
        <v>64.150000000000006</v>
      </c>
      <c r="I58" s="67">
        <v>3120</v>
      </c>
      <c r="J58" s="67">
        <v>2545</v>
      </c>
      <c r="K58" s="67">
        <v>81.569999999999993</v>
      </c>
      <c r="L58" s="75">
        <v>3681</v>
      </c>
      <c r="M58" s="75">
        <v>2933</v>
      </c>
      <c r="N58" s="75">
        <v>79.680000000000007</v>
      </c>
      <c r="O58" s="67">
        <v>12</v>
      </c>
      <c r="P58" s="67">
        <v>9</v>
      </c>
      <c r="Q58" s="67">
        <v>75</v>
      </c>
      <c r="R58" s="75">
        <v>14</v>
      </c>
      <c r="S58" s="75">
        <v>10</v>
      </c>
      <c r="T58" s="75">
        <v>71.430000000000007</v>
      </c>
      <c r="U58" s="67">
        <v>28</v>
      </c>
      <c r="V58" s="67">
        <v>14</v>
      </c>
      <c r="W58" s="67">
        <v>50</v>
      </c>
      <c r="X58" s="75">
        <v>29</v>
      </c>
      <c r="Y58" s="75">
        <v>20</v>
      </c>
      <c r="Z58" s="75">
        <v>68.97</v>
      </c>
      <c r="AA58" s="67">
        <v>3</v>
      </c>
      <c r="AB58" s="67">
        <v>0</v>
      </c>
      <c r="AC58" s="67">
        <v>0</v>
      </c>
      <c r="AD58" s="75">
        <v>4</v>
      </c>
      <c r="AE58" s="75">
        <v>2</v>
      </c>
      <c r="AF58" s="75">
        <v>50</v>
      </c>
      <c r="AG58" s="67">
        <v>13</v>
      </c>
      <c r="AH58" s="67">
        <v>11</v>
      </c>
      <c r="AI58" s="67">
        <v>84.62</v>
      </c>
      <c r="AJ58" s="75">
        <v>14</v>
      </c>
      <c r="AK58" s="75">
        <v>10</v>
      </c>
      <c r="AL58" s="75">
        <v>71.430000000000007</v>
      </c>
      <c r="AM58" s="67">
        <v>385</v>
      </c>
      <c r="AN58" s="67">
        <v>217</v>
      </c>
      <c r="AO58" s="67">
        <v>56.36</v>
      </c>
      <c r="AP58" s="75">
        <v>10587</v>
      </c>
      <c r="AQ58" s="75">
        <v>7743</v>
      </c>
      <c r="AR58" s="75">
        <v>73.14</v>
      </c>
    </row>
    <row r="59" spans="1:44" s="61" customFormat="1" ht="15" customHeight="1">
      <c r="A59" s="60" t="s">
        <v>54</v>
      </c>
      <c r="B59" s="63" t="s">
        <v>1299</v>
      </c>
      <c r="C59" s="67">
        <v>498</v>
      </c>
      <c r="D59" s="67">
        <v>285</v>
      </c>
      <c r="E59" s="67">
        <v>57.23</v>
      </c>
      <c r="F59" s="75">
        <v>813</v>
      </c>
      <c r="G59" s="75">
        <v>563</v>
      </c>
      <c r="H59" s="75">
        <v>69.25</v>
      </c>
      <c r="I59" s="67">
        <v>1423</v>
      </c>
      <c r="J59" s="67">
        <v>1191</v>
      </c>
      <c r="K59" s="67">
        <v>83.7</v>
      </c>
      <c r="L59" s="75">
        <v>1694</v>
      </c>
      <c r="M59" s="75">
        <v>1377</v>
      </c>
      <c r="N59" s="75">
        <v>81.290000000000006</v>
      </c>
      <c r="O59" s="67">
        <v>11</v>
      </c>
      <c r="P59" s="67">
        <v>5</v>
      </c>
      <c r="Q59" s="67">
        <v>45.45</v>
      </c>
      <c r="R59" s="75">
        <v>10</v>
      </c>
      <c r="S59" s="75">
        <v>5</v>
      </c>
      <c r="T59" s="75">
        <v>50</v>
      </c>
      <c r="U59" s="67">
        <v>27</v>
      </c>
      <c r="V59" s="67">
        <v>13</v>
      </c>
      <c r="W59" s="67">
        <v>48.15</v>
      </c>
      <c r="X59" s="75">
        <v>34</v>
      </c>
      <c r="Y59" s="75">
        <v>23</v>
      </c>
      <c r="Z59" s="75">
        <v>67.650000000000006</v>
      </c>
      <c r="AA59" s="67">
        <v>2</v>
      </c>
      <c r="AB59" s="67">
        <v>2</v>
      </c>
      <c r="AC59" s="67">
        <v>100</v>
      </c>
      <c r="AD59" s="75">
        <v>3</v>
      </c>
      <c r="AE59" s="75">
        <v>3</v>
      </c>
      <c r="AF59" s="75">
        <v>100</v>
      </c>
      <c r="AG59" s="67">
        <v>8</v>
      </c>
      <c r="AH59" s="67">
        <v>5</v>
      </c>
      <c r="AI59" s="67">
        <v>62.5</v>
      </c>
      <c r="AJ59" s="75">
        <v>10</v>
      </c>
      <c r="AK59" s="75">
        <v>3</v>
      </c>
      <c r="AL59" s="75">
        <v>30</v>
      </c>
      <c r="AM59" s="67">
        <v>200</v>
      </c>
      <c r="AN59" s="67">
        <v>115</v>
      </c>
      <c r="AO59" s="67">
        <v>57.5</v>
      </c>
      <c r="AP59" s="75">
        <v>4733</v>
      </c>
      <c r="AQ59" s="75">
        <v>3590</v>
      </c>
      <c r="AR59" s="75">
        <v>75.849999999999994</v>
      </c>
    </row>
    <row r="60" spans="1:44" s="61" customFormat="1" ht="15" customHeight="1">
      <c r="A60" s="60" t="s">
        <v>55</v>
      </c>
      <c r="B60" s="63" t="s">
        <v>1306</v>
      </c>
      <c r="C60" s="67">
        <v>10</v>
      </c>
      <c r="D60" s="67">
        <v>4</v>
      </c>
      <c r="E60" s="67">
        <v>40</v>
      </c>
      <c r="F60" s="75">
        <v>15</v>
      </c>
      <c r="G60" s="75">
        <v>7</v>
      </c>
      <c r="H60" s="75">
        <v>46.67</v>
      </c>
      <c r="I60" s="67">
        <v>6637</v>
      </c>
      <c r="J60" s="67">
        <v>5300</v>
      </c>
      <c r="K60" s="67">
        <v>79.86</v>
      </c>
      <c r="L60" s="75">
        <v>7374</v>
      </c>
      <c r="M60" s="75">
        <v>5951</v>
      </c>
      <c r="N60" s="75">
        <v>80.7</v>
      </c>
      <c r="O60" s="67">
        <v>8</v>
      </c>
      <c r="P60" s="67">
        <v>4</v>
      </c>
      <c r="Q60" s="67">
        <v>50</v>
      </c>
      <c r="R60" s="75">
        <v>22</v>
      </c>
      <c r="S60" s="75">
        <v>16</v>
      </c>
      <c r="T60" s="75">
        <v>72.73</v>
      </c>
      <c r="U60" s="67">
        <v>32</v>
      </c>
      <c r="V60" s="67">
        <v>21</v>
      </c>
      <c r="W60" s="67">
        <v>65.62</v>
      </c>
      <c r="X60" s="75">
        <v>38</v>
      </c>
      <c r="Y60" s="75">
        <v>19</v>
      </c>
      <c r="Z60" s="75">
        <v>50</v>
      </c>
      <c r="AA60" s="67">
        <v>9</v>
      </c>
      <c r="AB60" s="67">
        <v>4</v>
      </c>
      <c r="AC60" s="67">
        <v>44.44</v>
      </c>
      <c r="AD60" s="75">
        <v>8</v>
      </c>
      <c r="AE60" s="75">
        <v>6</v>
      </c>
      <c r="AF60" s="75">
        <v>75</v>
      </c>
      <c r="AG60" s="67">
        <v>24</v>
      </c>
      <c r="AH60" s="67">
        <v>15</v>
      </c>
      <c r="AI60" s="67">
        <v>62.5</v>
      </c>
      <c r="AJ60" s="75">
        <v>19</v>
      </c>
      <c r="AK60" s="75">
        <v>16</v>
      </c>
      <c r="AL60" s="75">
        <v>84.21</v>
      </c>
      <c r="AM60" s="67">
        <v>565</v>
      </c>
      <c r="AN60" s="67">
        <v>399</v>
      </c>
      <c r="AO60" s="67">
        <v>70.62</v>
      </c>
      <c r="AP60" s="75">
        <v>14761</v>
      </c>
      <c r="AQ60" s="75">
        <v>11762</v>
      </c>
      <c r="AR60" s="75">
        <v>79.680000000000007</v>
      </c>
    </row>
    <row r="61" spans="1:44" s="61" customFormat="1" ht="15" customHeight="1">
      <c r="A61" s="60" t="s">
        <v>56</v>
      </c>
      <c r="B61" s="63" t="s">
        <v>1312</v>
      </c>
      <c r="C61" s="67">
        <v>6562</v>
      </c>
      <c r="D61" s="67">
        <v>5161</v>
      </c>
      <c r="E61" s="67">
        <v>78.650000000000006</v>
      </c>
      <c r="F61" s="75">
        <v>8710</v>
      </c>
      <c r="G61" s="75">
        <v>7378</v>
      </c>
      <c r="H61" s="75">
        <v>84.71</v>
      </c>
      <c r="I61" s="67">
        <v>22193</v>
      </c>
      <c r="J61" s="67">
        <v>18529</v>
      </c>
      <c r="K61" s="67">
        <v>83.49</v>
      </c>
      <c r="L61" s="75">
        <v>24912</v>
      </c>
      <c r="M61" s="75">
        <v>21150</v>
      </c>
      <c r="N61" s="75">
        <v>84.9</v>
      </c>
      <c r="O61" s="67">
        <v>574</v>
      </c>
      <c r="P61" s="67">
        <v>395</v>
      </c>
      <c r="Q61" s="67">
        <v>68.819999999999993</v>
      </c>
      <c r="R61" s="75">
        <v>713</v>
      </c>
      <c r="S61" s="75">
        <v>517</v>
      </c>
      <c r="T61" s="75">
        <v>72.510000000000005</v>
      </c>
      <c r="U61" s="67">
        <v>622</v>
      </c>
      <c r="V61" s="67">
        <v>462</v>
      </c>
      <c r="W61" s="67">
        <v>74.28</v>
      </c>
      <c r="X61" s="75">
        <v>805</v>
      </c>
      <c r="Y61" s="75">
        <v>619</v>
      </c>
      <c r="Z61" s="75">
        <v>76.89</v>
      </c>
      <c r="AA61" s="67">
        <v>18</v>
      </c>
      <c r="AB61" s="67">
        <v>12</v>
      </c>
      <c r="AC61" s="67">
        <v>66.67</v>
      </c>
      <c r="AD61" s="75">
        <v>28</v>
      </c>
      <c r="AE61" s="75">
        <v>17</v>
      </c>
      <c r="AF61" s="75">
        <v>60.71</v>
      </c>
      <c r="AG61" s="67">
        <v>377</v>
      </c>
      <c r="AH61" s="67">
        <v>274</v>
      </c>
      <c r="AI61" s="67">
        <v>72.680000000000007</v>
      </c>
      <c r="AJ61" s="75">
        <v>460</v>
      </c>
      <c r="AK61" s="75">
        <v>352</v>
      </c>
      <c r="AL61" s="75">
        <v>76.52</v>
      </c>
      <c r="AM61" s="67">
        <v>8091</v>
      </c>
      <c r="AN61" s="67">
        <v>6179</v>
      </c>
      <c r="AO61" s="67">
        <v>76.37</v>
      </c>
      <c r="AP61" s="75">
        <v>74065</v>
      </c>
      <c r="AQ61" s="75">
        <v>61045</v>
      </c>
      <c r="AR61" s="75">
        <v>82.42</v>
      </c>
    </row>
    <row r="62" spans="1:44" s="61" customFormat="1" ht="15" customHeight="1">
      <c r="A62" s="60" t="s">
        <v>57</v>
      </c>
      <c r="B62" s="63" t="s">
        <v>1326</v>
      </c>
      <c r="C62" s="67">
        <v>2140</v>
      </c>
      <c r="D62" s="67">
        <v>1182</v>
      </c>
      <c r="E62" s="67">
        <v>55.23</v>
      </c>
      <c r="F62" s="75">
        <v>3502</v>
      </c>
      <c r="G62" s="75">
        <v>2289</v>
      </c>
      <c r="H62" s="75">
        <v>65.36</v>
      </c>
      <c r="I62" s="67">
        <v>16465</v>
      </c>
      <c r="J62" s="67">
        <v>13013</v>
      </c>
      <c r="K62" s="67">
        <v>79.03</v>
      </c>
      <c r="L62" s="75">
        <v>19283</v>
      </c>
      <c r="M62" s="75">
        <v>15166</v>
      </c>
      <c r="N62" s="75">
        <v>78.650000000000006</v>
      </c>
      <c r="O62" s="67">
        <v>142</v>
      </c>
      <c r="P62" s="67">
        <v>70</v>
      </c>
      <c r="Q62" s="67">
        <v>49.3</v>
      </c>
      <c r="R62" s="75">
        <v>181</v>
      </c>
      <c r="S62" s="75">
        <v>121</v>
      </c>
      <c r="T62" s="75">
        <v>66.849999999999994</v>
      </c>
      <c r="U62" s="67">
        <v>391</v>
      </c>
      <c r="V62" s="67">
        <v>243</v>
      </c>
      <c r="W62" s="67">
        <v>62.15</v>
      </c>
      <c r="X62" s="75">
        <v>467</v>
      </c>
      <c r="Y62" s="75">
        <v>318</v>
      </c>
      <c r="Z62" s="75">
        <v>68.09</v>
      </c>
      <c r="AA62" s="67">
        <v>17</v>
      </c>
      <c r="AB62" s="67">
        <v>11</v>
      </c>
      <c r="AC62" s="67">
        <v>64.709999999999994</v>
      </c>
      <c r="AD62" s="75">
        <v>13</v>
      </c>
      <c r="AE62" s="75">
        <v>6</v>
      </c>
      <c r="AF62" s="75">
        <v>46.15</v>
      </c>
      <c r="AG62" s="67">
        <v>74</v>
      </c>
      <c r="AH62" s="67">
        <v>35</v>
      </c>
      <c r="AI62" s="67">
        <v>47.3</v>
      </c>
      <c r="AJ62" s="75">
        <v>94</v>
      </c>
      <c r="AK62" s="75">
        <v>58</v>
      </c>
      <c r="AL62" s="75">
        <v>61.7</v>
      </c>
      <c r="AM62" s="67">
        <v>3093</v>
      </c>
      <c r="AN62" s="67">
        <v>1602</v>
      </c>
      <c r="AO62" s="67">
        <v>51.79</v>
      </c>
      <c r="AP62" s="75">
        <v>45862</v>
      </c>
      <c r="AQ62" s="75">
        <v>34114</v>
      </c>
      <c r="AR62" s="75">
        <v>74.38</v>
      </c>
    </row>
    <row r="63" spans="1:44" s="61" customFormat="1" ht="15" customHeight="1">
      <c r="A63" s="60" t="s">
        <v>58</v>
      </c>
      <c r="B63" s="63" t="s">
        <v>1336</v>
      </c>
      <c r="C63" s="67">
        <v>1344</v>
      </c>
      <c r="D63" s="67">
        <v>1016</v>
      </c>
      <c r="E63" s="67">
        <v>75.599999999999994</v>
      </c>
      <c r="F63" s="75">
        <v>1707</v>
      </c>
      <c r="G63" s="75">
        <v>1409</v>
      </c>
      <c r="H63" s="75">
        <v>82.54</v>
      </c>
      <c r="I63" s="67">
        <v>41539</v>
      </c>
      <c r="J63" s="67">
        <v>34681</v>
      </c>
      <c r="K63" s="67">
        <v>83.49</v>
      </c>
      <c r="L63" s="75">
        <v>46150</v>
      </c>
      <c r="M63" s="75">
        <v>38984</v>
      </c>
      <c r="N63" s="75">
        <v>84.47</v>
      </c>
      <c r="O63" s="67">
        <v>2457</v>
      </c>
      <c r="P63" s="67">
        <v>1866</v>
      </c>
      <c r="Q63" s="67">
        <v>75.95</v>
      </c>
      <c r="R63" s="75">
        <v>2618</v>
      </c>
      <c r="S63" s="75">
        <v>2001</v>
      </c>
      <c r="T63" s="75">
        <v>76.430000000000007</v>
      </c>
      <c r="U63" s="67">
        <v>1429</v>
      </c>
      <c r="V63" s="67">
        <v>1022</v>
      </c>
      <c r="W63" s="67">
        <v>71.52</v>
      </c>
      <c r="X63" s="75">
        <v>1631</v>
      </c>
      <c r="Y63" s="75">
        <v>1290</v>
      </c>
      <c r="Z63" s="75">
        <v>79.09</v>
      </c>
      <c r="AA63" s="67">
        <v>60</v>
      </c>
      <c r="AB63" s="67">
        <v>42</v>
      </c>
      <c r="AC63" s="67">
        <v>70</v>
      </c>
      <c r="AD63" s="75">
        <v>74</v>
      </c>
      <c r="AE63" s="75">
        <v>53</v>
      </c>
      <c r="AF63" s="75">
        <v>71.62</v>
      </c>
      <c r="AG63" s="67">
        <v>545</v>
      </c>
      <c r="AH63" s="67">
        <v>421</v>
      </c>
      <c r="AI63" s="67">
        <v>77.25</v>
      </c>
      <c r="AJ63" s="75">
        <v>596</v>
      </c>
      <c r="AK63" s="75">
        <v>472</v>
      </c>
      <c r="AL63" s="75">
        <v>79.19</v>
      </c>
      <c r="AM63" s="67">
        <v>20104</v>
      </c>
      <c r="AN63" s="67">
        <v>14902</v>
      </c>
      <c r="AO63" s="67">
        <v>74.12</v>
      </c>
      <c r="AP63" s="75">
        <v>120254</v>
      </c>
      <c r="AQ63" s="75">
        <v>98159</v>
      </c>
      <c r="AR63" s="75">
        <v>81.63</v>
      </c>
    </row>
    <row r="64" spans="1:44" s="61" customFormat="1" ht="15" customHeight="1">
      <c r="A64" s="60" t="s">
        <v>59</v>
      </c>
      <c r="B64" s="63" t="s">
        <v>1350</v>
      </c>
      <c r="C64" s="67">
        <v>290</v>
      </c>
      <c r="D64" s="67">
        <v>145</v>
      </c>
      <c r="E64" s="67">
        <v>50</v>
      </c>
      <c r="F64" s="75">
        <v>443</v>
      </c>
      <c r="G64" s="75">
        <v>271</v>
      </c>
      <c r="H64" s="75">
        <v>61.17</v>
      </c>
      <c r="I64" s="67">
        <v>4613</v>
      </c>
      <c r="J64" s="67">
        <v>3682</v>
      </c>
      <c r="K64" s="67">
        <v>79.819999999999993</v>
      </c>
      <c r="L64" s="75">
        <v>5067</v>
      </c>
      <c r="M64" s="75">
        <v>3989</v>
      </c>
      <c r="N64" s="75">
        <v>78.73</v>
      </c>
      <c r="O64" s="67">
        <v>23</v>
      </c>
      <c r="P64" s="67">
        <v>15</v>
      </c>
      <c r="Q64" s="67">
        <v>65.22</v>
      </c>
      <c r="R64" s="75">
        <v>23</v>
      </c>
      <c r="S64" s="75">
        <v>15</v>
      </c>
      <c r="T64" s="75">
        <v>65.22</v>
      </c>
      <c r="U64" s="67">
        <v>32</v>
      </c>
      <c r="V64" s="67">
        <v>25</v>
      </c>
      <c r="W64" s="67">
        <v>78.12</v>
      </c>
      <c r="X64" s="75">
        <v>41</v>
      </c>
      <c r="Y64" s="75">
        <v>25</v>
      </c>
      <c r="Z64" s="75">
        <v>60.98</v>
      </c>
      <c r="AA64" s="67">
        <v>3</v>
      </c>
      <c r="AB64" s="67">
        <v>2</v>
      </c>
      <c r="AC64" s="67">
        <v>66.67</v>
      </c>
      <c r="AD64" s="75">
        <v>1</v>
      </c>
      <c r="AE64" s="75">
        <v>0</v>
      </c>
      <c r="AF64" s="75">
        <v>0</v>
      </c>
      <c r="AG64" s="67">
        <v>9</v>
      </c>
      <c r="AH64" s="67">
        <v>3</v>
      </c>
      <c r="AI64" s="67">
        <v>33.33</v>
      </c>
      <c r="AJ64" s="75">
        <v>19</v>
      </c>
      <c r="AK64" s="75">
        <v>10</v>
      </c>
      <c r="AL64" s="75">
        <v>52.63</v>
      </c>
      <c r="AM64" s="67">
        <v>415</v>
      </c>
      <c r="AN64" s="67">
        <v>244</v>
      </c>
      <c r="AO64" s="67">
        <v>58.8</v>
      </c>
      <c r="AP64" s="75">
        <v>10979</v>
      </c>
      <c r="AQ64" s="75">
        <v>8426</v>
      </c>
      <c r="AR64" s="75">
        <v>76.75</v>
      </c>
    </row>
    <row r="65" spans="1:44" s="61" customFormat="1" ht="15" customHeight="1">
      <c r="A65" s="60" t="s">
        <v>60</v>
      </c>
      <c r="B65" s="63" t="s">
        <v>1356</v>
      </c>
      <c r="C65" s="67">
        <v>101648</v>
      </c>
      <c r="D65" s="67">
        <v>58048</v>
      </c>
      <c r="E65" s="67">
        <v>57.11</v>
      </c>
      <c r="F65" s="75">
        <v>141845</v>
      </c>
      <c r="G65" s="75">
        <v>99469</v>
      </c>
      <c r="H65" s="75">
        <v>70.13</v>
      </c>
      <c r="I65" s="67">
        <v>116845</v>
      </c>
      <c r="J65" s="67">
        <v>92746</v>
      </c>
      <c r="K65" s="67">
        <v>79.38</v>
      </c>
      <c r="L65" s="75">
        <v>125004</v>
      </c>
      <c r="M65" s="75">
        <v>101033</v>
      </c>
      <c r="N65" s="75">
        <v>80.819999999999993</v>
      </c>
      <c r="O65" s="67">
        <v>7243</v>
      </c>
      <c r="P65" s="67">
        <v>5050</v>
      </c>
      <c r="Q65" s="67">
        <v>69.72</v>
      </c>
      <c r="R65" s="75">
        <v>7828</v>
      </c>
      <c r="S65" s="75">
        <v>5627</v>
      </c>
      <c r="T65" s="75">
        <v>71.88</v>
      </c>
      <c r="U65" s="67">
        <v>4842</v>
      </c>
      <c r="V65" s="67">
        <v>3243</v>
      </c>
      <c r="W65" s="67">
        <v>66.98</v>
      </c>
      <c r="X65" s="75">
        <v>5960</v>
      </c>
      <c r="Y65" s="75">
        <v>4295</v>
      </c>
      <c r="Z65" s="75">
        <v>72.06</v>
      </c>
      <c r="AA65" s="67">
        <v>207</v>
      </c>
      <c r="AB65" s="67">
        <v>118</v>
      </c>
      <c r="AC65" s="67">
        <v>57</v>
      </c>
      <c r="AD65" s="75">
        <v>232</v>
      </c>
      <c r="AE65" s="75">
        <v>124</v>
      </c>
      <c r="AF65" s="75">
        <v>53.45</v>
      </c>
      <c r="AG65" s="67">
        <v>4314</v>
      </c>
      <c r="AH65" s="67">
        <v>2795</v>
      </c>
      <c r="AI65" s="67">
        <v>64.790000000000006</v>
      </c>
      <c r="AJ65" s="75">
        <v>5301</v>
      </c>
      <c r="AK65" s="75">
        <v>3662</v>
      </c>
      <c r="AL65" s="75">
        <v>69.08</v>
      </c>
      <c r="AM65" s="67">
        <v>73264</v>
      </c>
      <c r="AN65" s="67">
        <v>49397</v>
      </c>
      <c r="AO65" s="67">
        <v>67.42</v>
      </c>
      <c r="AP65" s="75">
        <v>594533</v>
      </c>
      <c r="AQ65" s="75">
        <v>425607</v>
      </c>
      <c r="AR65" s="75">
        <v>71.59</v>
      </c>
    </row>
    <row r="66" spans="1:44" s="61" customFormat="1" ht="15" customHeight="1">
      <c r="A66" s="60" t="s">
        <v>61</v>
      </c>
      <c r="B66" s="63" t="s">
        <v>1372</v>
      </c>
      <c r="C66" s="67">
        <v>23</v>
      </c>
      <c r="D66" s="67">
        <v>15</v>
      </c>
      <c r="E66" s="67">
        <v>65.22</v>
      </c>
      <c r="F66" s="75">
        <v>19</v>
      </c>
      <c r="G66" s="75">
        <v>14</v>
      </c>
      <c r="H66" s="75">
        <v>73.680000000000007</v>
      </c>
      <c r="I66" s="67">
        <v>7009</v>
      </c>
      <c r="J66" s="67">
        <v>5697</v>
      </c>
      <c r="K66" s="67">
        <v>81.28</v>
      </c>
      <c r="L66" s="75">
        <v>7658</v>
      </c>
      <c r="M66" s="75">
        <v>6232</v>
      </c>
      <c r="N66" s="75">
        <v>81.38</v>
      </c>
      <c r="O66" s="67">
        <v>17</v>
      </c>
      <c r="P66" s="67">
        <v>10</v>
      </c>
      <c r="Q66" s="67">
        <v>58.82</v>
      </c>
      <c r="R66" s="75">
        <v>20</v>
      </c>
      <c r="S66" s="75">
        <v>13</v>
      </c>
      <c r="T66" s="75">
        <v>65</v>
      </c>
      <c r="U66" s="67">
        <v>110</v>
      </c>
      <c r="V66" s="67">
        <v>71</v>
      </c>
      <c r="W66" s="67">
        <v>64.55</v>
      </c>
      <c r="X66" s="75">
        <v>116</v>
      </c>
      <c r="Y66" s="75">
        <v>85</v>
      </c>
      <c r="Z66" s="75">
        <v>73.28</v>
      </c>
      <c r="AA66" s="67">
        <v>4</v>
      </c>
      <c r="AB66" s="67">
        <v>3</v>
      </c>
      <c r="AC66" s="67">
        <v>75</v>
      </c>
      <c r="AD66" s="75">
        <v>6</v>
      </c>
      <c r="AE66" s="75">
        <v>4</v>
      </c>
      <c r="AF66" s="75">
        <v>66.67</v>
      </c>
      <c r="AG66" s="67">
        <v>29</v>
      </c>
      <c r="AH66" s="67">
        <v>20</v>
      </c>
      <c r="AI66" s="67">
        <v>68.97</v>
      </c>
      <c r="AJ66" s="75">
        <v>24</v>
      </c>
      <c r="AK66" s="75">
        <v>20</v>
      </c>
      <c r="AL66" s="75">
        <v>83.33</v>
      </c>
      <c r="AM66" s="67">
        <v>790</v>
      </c>
      <c r="AN66" s="67">
        <v>535</v>
      </c>
      <c r="AO66" s="67">
        <v>67.72</v>
      </c>
      <c r="AP66" s="75">
        <v>15825</v>
      </c>
      <c r="AQ66" s="75">
        <v>12719</v>
      </c>
      <c r="AR66" s="75">
        <v>80.37</v>
      </c>
    </row>
    <row r="67" spans="1:44" s="61" customFormat="1" ht="15" customHeight="1">
      <c r="A67" s="60" t="s">
        <v>62</v>
      </c>
      <c r="B67" s="63" t="s">
        <v>1379</v>
      </c>
      <c r="C67" s="67">
        <v>51</v>
      </c>
      <c r="D67" s="67">
        <v>26</v>
      </c>
      <c r="E67" s="67">
        <v>50.98</v>
      </c>
      <c r="F67" s="75">
        <v>66</v>
      </c>
      <c r="G67" s="75">
        <v>45</v>
      </c>
      <c r="H67" s="75">
        <v>68.180000000000007</v>
      </c>
      <c r="I67" s="67">
        <v>740</v>
      </c>
      <c r="J67" s="67">
        <v>602</v>
      </c>
      <c r="K67" s="67">
        <v>81.349999999999994</v>
      </c>
      <c r="L67" s="75">
        <v>836</v>
      </c>
      <c r="M67" s="75">
        <v>687</v>
      </c>
      <c r="N67" s="75">
        <v>82.18</v>
      </c>
      <c r="O67" s="67">
        <v>0</v>
      </c>
      <c r="P67" s="67">
        <v>0</v>
      </c>
      <c r="Q67" s="67">
        <v>0</v>
      </c>
      <c r="R67" s="75">
        <v>0</v>
      </c>
      <c r="S67" s="75">
        <v>0</v>
      </c>
      <c r="T67" s="75">
        <v>0</v>
      </c>
      <c r="U67" s="67">
        <v>2</v>
      </c>
      <c r="V67" s="67">
        <v>1</v>
      </c>
      <c r="W67" s="67">
        <v>50</v>
      </c>
      <c r="X67" s="75">
        <v>0</v>
      </c>
      <c r="Y67" s="75">
        <v>0</v>
      </c>
      <c r="Z67" s="75">
        <v>0</v>
      </c>
      <c r="AA67" s="67">
        <v>1</v>
      </c>
      <c r="AB67" s="67">
        <v>0</v>
      </c>
      <c r="AC67" s="67">
        <v>0</v>
      </c>
      <c r="AD67" s="75">
        <v>0</v>
      </c>
      <c r="AE67" s="75">
        <v>0</v>
      </c>
      <c r="AF67" s="75">
        <v>0</v>
      </c>
      <c r="AG67" s="67">
        <v>0</v>
      </c>
      <c r="AH67" s="67">
        <v>0</v>
      </c>
      <c r="AI67" s="67">
        <v>0</v>
      </c>
      <c r="AJ67" s="75">
        <v>0</v>
      </c>
      <c r="AK67" s="75">
        <v>0</v>
      </c>
      <c r="AL67" s="75">
        <v>0</v>
      </c>
      <c r="AM67" s="67">
        <v>50</v>
      </c>
      <c r="AN67" s="67">
        <v>35</v>
      </c>
      <c r="AO67" s="67">
        <v>70</v>
      </c>
      <c r="AP67" s="75">
        <v>1746</v>
      </c>
      <c r="AQ67" s="75">
        <v>1396</v>
      </c>
      <c r="AR67" s="75">
        <v>79.95</v>
      </c>
    </row>
    <row r="68" spans="1:44" s="61" customFormat="1" ht="15" customHeight="1">
      <c r="A68" s="60" t="s">
        <v>63</v>
      </c>
      <c r="B68" s="63" t="s">
        <v>1383</v>
      </c>
      <c r="C68" s="67">
        <v>3542</v>
      </c>
      <c r="D68" s="67">
        <v>1969</v>
      </c>
      <c r="E68" s="67">
        <v>55.59</v>
      </c>
      <c r="F68" s="75">
        <v>5911</v>
      </c>
      <c r="G68" s="75">
        <v>3961</v>
      </c>
      <c r="H68" s="75">
        <v>67.010000000000005</v>
      </c>
      <c r="I68" s="67">
        <v>14022</v>
      </c>
      <c r="J68" s="67">
        <v>11134</v>
      </c>
      <c r="K68" s="67">
        <v>79.400000000000006</v>
      </c>
      <c r="L68" s="75">
        <v>17050</v>
      </c>
      <c r="M68" s="75">
        <v>13595</v>
      </c>
      <c r="N68" s="75">
        <v>79.739999999999995</v>
      </c>
      <c r="O68" s="67">
        <v>123</v>
      </c>
      <c r="P68" s="67">
        <v>70</v>
      </c>
      <c r="Q68" s="67">
        <v>56.91</v>
      </c>
      <c r="R68" s="75">
        <v>163</v>
      </c>
      <c r="S68" s="75">
        <v>97</v>
      </c>
      <c r="T68" s="75">
        <v>59.51</v>
      </c>
      <c r="U68" s="67">
        <v>242</v>
      </c>
      <c r="V68" s="67">
        <v>145</v>
      </c>
      <c r="W68" s="67">
        <v>59.92</v>
      </c>
      <c r="X68" s="75">
        <v>291</v>
      </c>
      <c r="Y68" s="75">
        <v>172</v>
      </c>
      <c r="Z68" s="75">
        <v>59.11</v>
      </c>
      <c r="AA68" s="67">
        <v>13</v>
      </c>
      <c r="AB68" s="67">
        <v>9</v>
      </c>
      <c r="AC68" s="67">
        <v>69.23</v>
      </c>
      <c r="AD68" s="75">
        <v>10</v>
      </c>
      <c r="AE68" s="75">
        <v>6</v>
      </c>
      <c r="AF68" s="75">
        <v>60</v>
      </c>
      <c r="AG68" s="67">
        <v>122</v>
      </c>
      <c r="AH68" s="67">
        <v>72</v>
      </c>
      <c r="AI68" s="67">
        <v>59.02</v>
      </c>
      <c r="AJ68" s="75">
        <v>183</v>
      </c>
      <c r="AK68" s="75">
        <v>108</v>
      </c>
      <c r="AL68" s="75">
        <v>59.02</v>
      </c>
      <c r="AM68" s="67">
        <v>3575</v>
      </c>
      <c r="AN68" s="67">
        <v>2349</v>
      </c>
      <c r="AO68" s="67">
        <v>65.709999999999994</v>
      </c>
      <c r="AP68" s="75">
        <v>45247</v>
      </c>
      <c r="AQ68" s="75">
        <v>33687</v>
      </c>
      <c r="AR68" s="75">
        <v>74.45</v>
      </c>
    </row>
    <row r="69" spans="1:44" s="61" customFormat="1" ht="15" customHeight="1">
      <c r="A69" s="60" t="s">
        <v>64</v>
      </c>
      <c r="B69" s="63" t="s">
        <v>1392</v>
      </c>
      <c r="C69" s="67">
        <v>430</v>
      </c>
      <c r="D69" s="67">
        <v>245</v>
      </c>
      <c r="E69" s="67">
        <v>56.98</v>
      </c>
      <c r="F69" s="75">
        <v>515</v>
      </c>
      <c r="G69" s="75">
        <v>340</v>
      </c>
      <c r="H69" s="75">
        <v>66.02</v>
      </c>
      <c r="I69" s="67">
        <v>10357</v>
      </c>
      <c r="J69" s="67">
        <v>7960</v>
      </c>
      <c r="K69" s="67">
        <v>76.86</v>
      </c>
      <c r="L69" s="75">
        <v>11708</v>
      </c>
      <c r="M69" s="75">
        <v>8948</v>
      </c>
      <c r="N69" s="75">
        <v>76.430000000000007</v>
      </c>
      <c r="O69" s="67">
        <v>58</v>
      </c>
      <c r="P69" s="67">
        <v>35</v>
      </c>
      <c r="Q69" s="67">
        <v>60.34</v>
      </c>
      <c r="R69" s="75">
        <v>65</v>
      </c>
      <c r="S69" s="75">
        <v>32</v>
      </c>
      <c r="T69" s="75">
        <v>49.23</v>
      </c>
      <c r="U69" s="67">
        <v>437</v>
      </c>
      <c r="V69" s="67">
        <v>284</v>
      </c>
      <c r="W69" s="67">
        <v>64.989999999999995</v>
      </c>
      <c r="X69" s="75">
        <v>561</v>
      </c>
      <c r="Y69" s="75">
        <v>363</v>
      </c>
      <c r="Z69" s="75">
        <v>64.709999999999994</v>
      </c>
      <c r="AA69" s="67">
        <v>8</v>
      </c>
      <c r="AB69" s="67">
        <v>6</v>
      </c>
      <c r="AC69" s="67">
        <v>75</v>
      </c>
      <c r="AD69" s="75">
        <v>7</v>
      </c>
      <c r="AE69" s="75">
        <v>5</v>
      </c>
      <c r="AF69" s="75">
        <v>71.430000000000007</v>
      </c>
      <c r="AG69" s="67">
        <v>53</v>
      </c>
      <c r="AH69" s="67">
        <v>24</v>
      </c>
      <c r="AI69" s="67">
        <v>45.28</v>
      </c>
      <c r="AJ69" s="75">
        <v>33</v>
      </c>
      <c r="AK69" s="75">
        <v>20</v>
      </c>
      <c r="AL69" s="75">
        <v>60.61</v>
      </c>
      <c r="AM69" s="67">
        <v>870</v>
      </c>
      <c r="AN69" s="67">
        <v>423</v>
      </c>
      <c r="AO69" s="67">
        <v>48.62</v>
      </c>
      <c r="AP69" s="75">
        <v>25102</v>
      </c>
      <c r="AQ69" s="75">
        <v>18685</v>
      </c>
      <c r="AR69" s="75">
        <v>74.44</v>
      </c>
    </row>
    <row r="70" spans="1:44" s="61" customFormat="1" ht="15" customHeight="1">
      <c r="A70" s="60" t="s">
        <v>65</v>
      </c>
      <c r="B70" s="63" t="s">
        <v>1402</v>
      </c>
      <c r="C70" s="67">
        <v>1295</v>
      </c>
      <c r="D70" s="67">
        <v>749</v>
      </c>
      <c r="E70" s="67">
        <v>57.84</v>
      </c>
      <c r="F70" s="75">
        <v>2043</v>
      </c>
      <c r="G70" s="75">
        <v>1484</v>
      </c>
      <c r="H70" s="75">
        <v>72.64</v>
      </c>
      <c r="I70" s="67">
        <v>3740</v>
      </c>
      <c r="J70" s="67">
        <v>3015</v>
      </c>
      <c r="K70" s="67">
        <v>80.61</v>
      </c>
      <c r="L70" s="75">
        <v>4325</v>
      </c>
      <c r="M70" s="75">
        <v>3486</v>
      </c>
      <c r="N70" s="75">
        <v>80.599999999999994</v>
      </c>
      <c r="O70" s="67">
        <v>16</v>
      </c>
      <c r="P70" s="67">
        <v>10</v>
      </c>
      <c r="Q70" s="67">
        <v>62.5</v>
      </c>
      <c r="R70" s="75">
        <v>16</v>
      </c>
      <c r="S70" s="75">
        <v>9</v>
      </c>
      <c r="T70" s="75">
        <v>56.25</v>
      </c>
      <c r="U70" s="67">
        <v>69</v>
      </c>
      <c r="V70" s="67">
        <v>32</v>
      </c>
      <c r="W70" s="67">
        <v>46.38</v>
      </c>
      <c r="X70" s="75">
        <v>69</v>
      </c>
      <c r="Y70" s="75">
        <v>39</v>
      </c>
      <c r="Z70" s="75">
        <v>56.52</v>
      </c>
      <c r="AA70" s="67">
        <v>6</v>
      </c>
      <c r="AB70" s="67">
        <v>5</v>
      </c>
      <c r="AC70" s="67">
        <v>83.33</v>
      </c>
      <c r="AD70" s="75">
        <v>4</v>
      </c>
      <c r="AE70" s="75">
        <v>2</v>
      </c>
      <c r="AF70" s="75">
        <v>50</v>
      </c>
      <c r="AG70" s="67">
        <v>24</v>
      </c>
      <c r="AH70" s="67">
        <v>12</v>
      </c>
      <c r="AI70" s="67">
        <v>50</v>
      </c>
      <c r="AJ70" s="75">
        <v>41</v>
      </c>
      <c r="AK70" s="75">
        <v>26</v>
      </c>
      <c r="AL70" s="75">
        <v>63.41</v>
      </c>
      <c r="AM70" s="67">
        <v>498</v>
      </c>
      <c r="AN70" s="67">
        <v>282</v>
      </c>
      <c r="AO70" s="67">
        <v>56.63</v>
      </c>
      <c r="AP70" s="75">
        <v>12146</v>
      </c>
      <c r="AQ70" s="75">
        <v>9151</v>
      </c>
      <c r="AR70" s="75">
        <v>75.34</v>
      </c>
    </row>
    <row r="71" spans="1:44" s="61" customFormat="1" ht="15" customHeight="1">
      <c r="A71" s="60" t="s">
        <v>66</v>
      </c>
      <c r="B71" s="63" t="s">
        <v>1409</v>
      </c>
      <c r="C71" s="67">
        <v>1256</v>
      </c>
      <c r="D71" s="67">
        <v>800</v>
      </c>
      <c r="E71" s="67">
        <v>63.69</v>
      </c>
      <c r="F71" s="75">
        <v>1966</v>
      </c>
      <c r="G71" s="75">
        <v>1501</v>
      </c>
      <c r="H71" s="75">
        <v>76.349999999999994</v>
      </c>
      <c r="I71" s="67">
        <v>3307</v>
      </c>
      <c r="J71" s="67">
        <v>2886</v>
      </c>
      <c r="K71" s="67">
        <v>87.27</v>
      </c>
      <c r="L71" s="75">
        <v>3552</v>
      </c>
      <c r="M71" s="75">
        <v>3086</v>
      </c>
      <c r="N71" s="75">
        <v>86.88</v>
      </c>
      <c r="O71" s="67">
        <v>23</v>
      </c>
      <c r="P71" s="67">
        <v>12</v>
      </c>
      <c r="Q71" s="67">
        <v>52.17</v>
      </c>
      <c r="R71" s="75">
        <v>25</v>
      </c>
      <c r="S71" s="75">
        <v>20</v>
      </c>
      <c r="T71" s="75">
        <v>80</v>
      </c>
      <c r="U71" s="67">
        <v>45</v>
      </c>
      <c r="V71" s="67">
        <v>25</v>
      </c>
      <c r="W71" s="67">
        <v>55.56</v>
      </c>
      <c r="X71" s="75">
        <v>39</v>
      </c>
      <c r="Y71" s="75">
        <v>26</v>
      </c>
      <c r="Z71" s="75">
        <v>66.67</v>
      </c>
      <c r="AA71" s="67">
        <v>1</v>
      </c>
      <c r="AB71" s="67">
        <v>0</v>
      </c>
      <c r="AC71" s="67">
        <v>0</v>
      </c>
      <c r="AD71" s="75">
        <v>1</v>
      </c>
      <c r="AE71" s="75">
        <v>0</v>
      </c>
      <c r="AF71" s="75">
        <v>0</v>
      </c>
      <c r="AG71" s="67">
        <v>17</v>
      </c>
      <c r="AH71" s="67">
        <v>11</v>
      </c>
      <c r="AI71" s="67">
        <v>64.709999999999994</v>
      </c>
      <c r="AJ71" s="75">
        <v>16</v>
      </c>
      <c r="AK71" s="75">
        <v>11</v>
      </c>
      <c r="AL71" s="75">
        <v>68.75</v>
      </c>
      <c r="AM71" s="67">
        <v>676</v>
      </c>
      <c r="AN71" s="67">
        <v>511</v>
      </c>
      <c r="AO71" s="67">
        <v>75.59</v>
      </c>
      <c r="AP71" s="75">
        <v>10924</v>
      </c>
      <c r="AQ71" s="75">
        <v>8889</v>
      </c>
      <c r="AR71" s="75">
        <v>81.37</v>
      </c>
    </row>
    <row r="72" spans="1:44" s="61" customFormat="1" ht="15" customHeight="1">
      <c r="A72" s="60" t="s">
        <v>67</v>
      </c>
      <c r="B72" s="63" t="s">
        <v>1418</v>
      </c>
      <c r="C72" s="67">
        <v>47097</v>
      </c>
      <c r="D72" s="67">
        <v>32023</v>
      </c>
      <c r="E72" s="67">
        <v>67.989999999999995</v>
      </c>
      <c r="F72" s="75">
        <v>68413</v>
      </c>
      <c r="G72" s="75">
        <v>52911</v>
      </c>
      <c r="H72" s="75">
        <v>77.34</v>
      </c>
      <c r="I72" s="67">
        <v>99061</v>
      </c>
      <c r="J72" s="67">
        <v>79420</v>
      </c>
      <c r="K72" s="67">
        <v>80.17</v>
      </c>
      <c r="L72" s="75">
        <v>110903</v>
      </c>
      <c r="M72" s="75">
        <v>90621</v>
      </c>
      <c r="N72" s="75">
        <v>81.709999999999994</v>
      </c>
      <c r="O72" s="67">
        <v>13302</v>
      </c>
      <c r="P72" s="67">
        <v>8130</v>
      </c>
      <c r="Q72" s="67">
        <v>61.12</v>
      </c>
      <c r="R72" s="75">
        <v>13544</v>
      </c>
      <c r="S72" s="75">
        <v>8380</v>
      </c>
      <c r="T72" s="75">
        <v>61.87</v>
      </c>
      <c r="U72" s="67">
        <v>11648</v>
      </c>
      <c r="V72" s="67">
        <v>7517</v>
      </c>
      <c r="W72" s="67">
        <v>64.53</v>
      </c>
      <c r="X72" s="75">
        <v>15486</v>
      </c>
      <c r="Y72" s="75">
        <v>11222</v>
      </c>
      <c r="Z72" s="75">
        <v>72.47</v>
      </c>
      <c r="AA72" s="67">
        <v>306</v>
      </c>
      <c r="AB72" s="67">
        <v>195</v>
      </c>
      <c r="AC72" s="67">
        <v>63.73</v>
      </c>
      <c r="AD72" s="75">
        <v>368</v>
      </c>
      <c r="AE72" s="75">
        <v>253</v>
      </c>
      <c r="AF72" s="75">
        <v>68.75</v>
      </c>
      <c r="AG72" s="67">
        <v>4757</v>
      </c>
      <c r="AH72" s="67">
        <v>3206</v>
      </c>
      <c r="AI72" s="67">
        <v>67.400000000000006</v>
      </c>
      <c r="AJ72" s="75">
        <v>5971</v>
      </c>
      <c r="AK72" s="75">
        <v>4249</v>
      </c>
      <c r="AL72" s="75">
        <v>71.16</v>
      </c>
      <c r="AM72" s="67">
        <v>42890</v>
      </c>
      <c r="AN72" s="67">
        <v>27254</v>
      </c>
      <c r="AO72" s="67">
        <v>63.54</v>
      </c>
      <c r="AP72" s="75">
        <v>433746</v>
      </c>
      <c r="AQ72" s="75">
        <v>325381</v>
      </c>
      <c r="AR72" s="75">
        <v>75.02</v>
      </c>
    </row>
    <row r="73" spans="1:44" s="61" customFormat="1" ht="15" customHeight="1">
      <c r="A73" s="60" t="s">
        <v>68</v>
      </c>
      <c r="B73" s="63" t="s">
        <v>1433</v>
      </c>
      <c r="C73" s="67">
        <v>155</v>
      </c>
      <c r="D73" s="67">
        <v>81</v>
      </c>
      <c r="E73" s="67">
        <v>52.26</v>
      </c>
      <c r="F73" s="75">
        <v>208</v>
      </c>
      <c r="G73" s="75">
        <v>137</v>
      </c>
      <c r="H73" s="75">
        <v>65.87</v>
      </c>
      <c r="I73" s="67">
        <v>8566</v>
      </c>
      <c r="J73" s="67">
        <v>6943</v>
      </c>
      <c r="K73" s="67">
        <v>81.05</v>
      </c>
      <c r="L73" s="75">
        <v>9740</v>
      </c>
      <c r="M73" s="75">
        <v>7872</v>
      </c>
      <c r="N73" s="75">
        <v>80.819999999999993</v>
      </c>
      <c r="O73" s="67">
        <v>106</v>
      </c>
      <c r="P73" s="67">
        <v>48</v>
      </c>
      <c r="Q73" s="67">
        <v>45.28</v>
      </c>
      <c r="R73" s="75">
        <v>111</v>
      </c>
      <c r="S73" s="75">
        <v>46</v>
      </c>
      <c r="T73" s="75">
        <v>41.44</v>
      </c>
      <c r="U73" s="67">
        <v>237</v>
      </c>
      <c r="V73" s="67">
        <v>119</v>
      </c>
      <c r="W73" s="67">
        <v>50.21</v>
      </c>
      <c r="X73" s="75">
        <v>213</v>
      </c>
      <c r="Y73" s="75">
        <v>137</v>
      </c>
      <c r="Z73" s="75">
        <v>64.319999999999993</v>
      </c>
      <c r="AA73" s="67">
        <v>3</v>
      </c>
      <c r="AB73" s="67">
        <v>2</v>
      </c>
      <c r="AC73" s="67">
        <v>66.67</v>
      </c>
      <c r="AD73" s="75">
        <v>5</v>
      </c>
      <c r="AE73" s="75">
        <v>2</v>
      </c>
      <c r="AF73" s="75">
        <v>40</v>
      </c>
      <c r="AG73" s="67">
        <v>46</v>
      </c>
      <c r="AH73" s="67">
        <v>22</v>
      </c>
      <c r="AI73" s="67">
        <v>47.83</v>
      </c>
      <c r="AJ73" s="75">
        <v>41</v>
      </c>
      <c r="AK73" s="75">
        <v>17</v>
      </c>
      <c r="AL73" s="75">
        <v>41.46</v>
      </c>
      <c r="AM73" s="67">
        <v>1094</v>
      </c>
      <c r="AN73" s="67">
        <v>691</v>
      </c>
      <c r="AO73" s="67">
        <v>63.16</v>
      </c>
      <c r="AP73" s="75">
        <v>20525</v>
      </c>
      <c r="AQ73" s="75">
        <v>16117</v>
      </c>
      <c r="AR73" s="75">
        <v>78.52</v>
      </c>
    </row>
    <row r="74" spans="1:44" s="61" customFormat="1" ht="15" customHeight="1">
      <c r="A74" s="60" t="s">
        <v>69</v>
      </c>
      <c r="B74" s="63" t="s">
        <v>1442</v>
      </c>
      <c r="C74" s="67">
        <v>2384</v>
      </c>
      <c r="D74" s="67">
        <v>1456</v>
      </c>
      <c r="E74" s="67">
        <v>61.07</v>
      </c>
      <c r="F74" s="75">
        <v>3609</v>
      </c>
      <c r="G74" s="75">
        <v>2581</v>
      </c>
      <c r="H74" s="75">
        <v>71.52</v>
      </c>
      <c r="I74" s="67">
        <v>32211</v>
      </c>
      <c r="J74" s="67">
        <v>25991</v>
      </c>
      <c r="K74" s="67">
        <v>80.69</v>
      </c>
      <c r="L74" s="75">
        <v>36791</v>
      </c>
      <c r="M74" s="75">
        <v>30008</v>
      </c>
      <c r="N74" s="75">
        <v>81.56</v>
      </c>
      <c r="O74" s="67">
        <v>401</v>
      </c>
      <c r="P74" s="67">
        <v>220</v>
      </c>
      <c r="Q74" s="67">
        <v>54.86</v>
      </c>
      <c r="R74" s="75">
        <v>450</v>
      </c>
      <c r="S74" s="75">
        <v>275</v>
      </c>
      <c r="T74" s="75">
        <v>61.11</v>
      </c>
      <c r="U74" s="67">
        <v>2709</v>
      </c>
      <c r="V74" s="67">
        <v>1575</v>
      </c>
      <c r="W74" s="67">
        <v>58.14</v>
      </c>
      <c r="X74" s="75">
        <v>3084</v>
      </c>
      <c r="Y74" s="75">
        <v>2052</v>
      </c>
      <c r="Z74" s="75">
        <v>66.540000000000006</v>
      </c>
      <c r="AA74" s="67">
        <v>42</v>
      </c>
      <c r="AB74" s="67">
        <v>23</v>
      </c>
      <c r="AC74" s="67">
        <v>54.76</v>
      </c>
      <c r="AD74" s="75">
        <v>41</v>
      </c>
      <c r="AE74" s="75">
        <v>24</v>
      </c>
      <c r="AF74" s="75">
        <v>58.54</v>
      </c>
      <c r="AG74" s="67">
        <v>321</v>
      </c>
      <c r="AH74" s="67">
        <v>195</v>
      </c>
      <c r="AI74" s="67">
        <v>60.75</v>
      </c>
      <c r="AJ74" s="75">
        <v>394</v>
      </c>
      <c r="AK74" s="75">
        <v>260</v>
      </c>
      <c r="AL74" s="75">
        <v>65.989999999999995</v>
      </c>
      <c r="AM74" s="67">
        <v>8693</v>
      </c>
      <c r="AN74" s="67">
        <v>5459</v>
      </c>
      <c r="AO74" s="67">
        <v>62.8</v>
      </c>
      <c r="AP74" s="75">
        <v>91130</v>
      </c>
      <c r="AQ74" s="75">
        <v>70119</v>
      </c>
      <c r="AR74" s="75">
        <v>76.94</v>
      </c>
    </row>
    <row r="75" spans="1:44" s="61" customFormat="1" ht="15" customHeight="1">
      <c r="A75" s="60" t="s">
        <v>70</v>
      </c>
      <c r="B75" s="63" t="s">
        <v>1456</v>
      </c>
      <c r="C75" s="67">
        <v>1758</v>
      </c>
      <c r="D75" s="67">
        <v>978</v>
      </c>
      <c r="E75" s="67">
        <v>55.63</v>
      </c>
      <c r="F75" s="75">
        <v>2248</v>
      </c>
      <c r="G75" s="75">
        <v>1579</v>
      </c>
      <c r="H75" s="75">
        <v>70.239999999999995</v>
      </c>
      <c r="I75" s="67">
        <v>604</v>
      </c>
      <c r="J75" s="67">
        <v>460</v>
      </c>
      <c r="K75" s="67">
        <v>76.16</v>
      </c>
      <c r="L75" s="75">
        <v>622</v>
      </c>
      <c r="M75" s="75">
        <v>468</v>
      </c>
      <c r="N75" s="75">
        <v>75.239999999999995</v>
      </c>
      <c r="O75" s="67">
        <v>3</v>
      </c>
      <c r="P75" s="67">
        <v>2</v>
      </c>
      <c r="Q75" s="67">
        <v>66.67</v>
      </c>
      <c r="R75" s="75">
        <v>3</v>
      </c>
      <c r="S75" s="75">
        <v>0</v>
      </c>
      <c r="T75" s="75">
        <v>0</v>
      </c>
      <c r="U75" s="67">
        <v>8</v>
      </c>
      <c r="V75" s="67">
        <v>5</v>
      </c>
      <c r="W75" s="67">
        <v>62.5</v>
      </c>
      <c r="X75" s="75">
        <v>3</v>
      </c>
      <c r="Y75" s="75">
        <v>2</v>
      </c>
      <c r="Z75" s="75">
        <v>66.67</v>
      </c>
      <c r="AA75" s="67">
        <v>2</v>
      </c>
      <c r="AB75" s="67">
        <v>1</v>
      </c>
      <c r="AC75" s="67">
        <v>50</v>
      </c>
      <c r="AD75" s="75">
        <v>0</v>
      </c>
      <c r="AE75" s="75">
        <v>0</v>
      </c>
      <c r="AF75" s="75">
        <v>0</v>
      </c>
      <c r="AG75" s="67">
        <v>8</v>
      </c>
      <c r="AH75" s="67">
        <v>4</v>
      </c>
      <c r="AI75" s="67">
        <v>50</v>
      </c>
      <c r="AJ75" s="75">
        <v>10</v>
      </c>
      <c r="AK75" s="75">
        <v>4</v>
      </c>
      <c r="AL75" s="75">
        <v>40</v>
      </c>
      <c r="AM75" s="67">
        <v>130</v>
      </c>
      <c r="AN75" s="67">
        <v>70</v>
      </c>
      <c r="AO75" s="67">
        <v>53.85</v>
      </c>
      <c r="AP75" s="75">
        <v>5399</v>
      </c>
      <c r="AQ75" s="75">
        <v>3573</v>
      </c>
      <c r="AR75" s="75">
        <v>66.180000000000007</v>
      </c>
    </row>
    <row r="76" spans="1:44" s="61" customFormat="1" ht="15" customHeight="1">
      <c r="A76" s="60" t="s">
        <v>71</v>
      </c>
      <c r="B76" s="63" t="s">
        <v>1462</v>
      </c>
      <c r="C76" s="67">
        <v>231</v>
      </c>
      <c r="D76" s="67">
        <v>135</v>
      </c>
      <c r="E76" s="67">
        <v>58.44</v>
      </c>
      <c r="F76" s="75">
        <v>376</v>
      </c>
      <c r="G76" s="75">
        <v>252</v>
      </c>
      <c r="H76" s="75">
        <v>67.02</v>
      </c>
      <c r="I76" s="67">
        <v>6123</v>
      </c>
      <c r="J76" s="67">
        <v>4815</v>
      </c>
      <c r="K76" s="67">
        <v>78.64</v>
      </c>
      <c r="L76" s="75">
        <v>7047</v>
      </c>
      <c r="M76" s="75">
        <v>5559</v>
      </c>
      <c r="N76" s="75">
        <v>78.88</v>
      </c>
      <c r="O76" s="67">
        <v>32</v>
      </c>
      <c r="P76" s="67">
        <v>12</v>
      </c>
      <c r="Q76" s="67">
        <v>37.5</v>
      </c>
      <c r="R76" s="75">
        <v>30</v>
      </c>
      <c r="S76" s="75">
        <v>18</v>
      </c>
      <c r="T76" s="75">
        <v>60</v>
      </c>
      <c r="U76" s="67">
        <v>20</v>
      </c>
      <c r="V76" s="67">
        <v>13</v>
      </c>
      <c r="W76" s="67">
        <v>65</v>
      </c>
      <c r="X76" s="75">
        <v>25</v>
      </c>
      <c r="Y76" s="75">
        <v>18</v>
      </c>
      <c r="Z76" s="75">
        <v>72</v>
      </c>
      <c r="AA76" s="67">
        <v>6</v>
      </c>
      <c r="AB76" s="67">
        <v>3</v>
      </c>
      <c r="AC76" s="67">
        <v>50</v>
      </c>
      <c r="AD76" s="75">
        <v>5</v>
      </c>
      <c r="AE76" s="75">
        <v>2</v>
      </c>
      <c r="AF76" s="75">
        <v>40</v>
      </c>
      <c r="AG76" s="67">
        <v>23</v>
      </c>
      <c r="AH76" s="67">
        <v>19</v>
      </c>
      <c r="AI76" s="67">
        <v>82.61</v>
      </c>
      <c r="AJ76" s="75">
        <v>20</v>
      </c>
      <c r="AK76" s="75">
        <v>12</v>
      </c>
      <c r="AL76" s="75">
        <v>60</v>
      </c>
      <c r="AM76" s="67">
        <v>618</v>
      </c>
      <c r="AN76" s="67">
        <v>390</v>
      </c>
      <c r="AO76" s="67">
        <v>63.11</v>
      </c>
      <c r="AP76" s="75">
        <v>14556</v>
      </c>
      <c r="AQ76" s="75">
        <v>11248</v>
      </c>
      <c r="AR76" s="75">
        <v>77.27</v>
      </c>
    </row>
    <row r="77" spans="1:44" s="61" customFormat="1" ht="15" customHeight="1">
      <c r="A77" s="60" t="s">
        <v>72</v>
      </c>
      <c r="B77" s="63" t="s">
        <v>1469</v>
      </c>
      <c r="C77" s="67">
        <v>1404</v>
      </c>
      <c r="D77" s="67">
        <v>976</v>
      </c>
      <c r="E77" s="67">
        <v>69.52</v>
      </c>
      <c r="F77" s="75">
        <v>1718</v>
      </c>
      <c r="G77" s="75">
        <v>1354</v>
      </c>
      <c r="H77" s="75">
        <v>78.81</v>
      </c>
      <c r="I77" s="67">
        <v>7501</v>
      </c>
      <c r="J77" s="67">
        <v>6182</v>
      </c>
      <c r="K77" s="67">
        <v>82.42</v>
      </c>
      <c r="L77" s="75">
        <v>8167</v>
      </c>
      <c r="M77" s="75">
        <v>6781</v>
      </c>
      <c r="N77" s="75">
        <v>83.03</v>
      </c>
      <c r="O77" s="67">
        <v>45</v>
      </c>
      <c r="P77" s="67">
        <v>31</v>
      </c>
      <c r="Q77" s="67">
        <v>68.89</v>
      </c>
      <c r="R77" s="75">
        <v>78</v>
      </c>
      <c r="S77" s="75">
        <v>60</v>
      </c>
      <c r="T77" s="75">
        <v>76.92</v>
      </c>
      <c r="U77" s="67">
        <v>103</v>
      </c>
      <c r="V77" s="67">
        <v>75</v>
      </c>
      <c r="W77" s="67">
        <v>72.819999999999993</v>
      </c>
      <c r="X77" s="75">
        <v>139</v>
      </c>
      <c r="Y77" s="75">
        <v>99</v>
      </c>
      <c r="Z77" s="75">
        <v>71.22</v>
      </c>
      <c r="AA77" s="67">
        <v>4</v>
      </c>
      <c r="AB77" s="67">
        <v>3</v>
      </c>
      <c r="AC77" s="67">
        <v>75</v>
      </c>
      <c r="AD77" s="75">
        <v>3</v>
      </c>
      <c r="AE77" s="75">
        <v>3</v>
      </c>
      <c r="AF77" s="75">
        <v>100</v>
      </c>
      <c r="AG77" s="67">
        <v>60</v>
      </c>
      <c r="AH77" s="67">
        <v>40</v>
      </c>
      <c r="AI77" s="67">
        <v>66.67</v>
      </c>
      <c r="AJ77" s="75">
        <v>68</v>
      </c>
      <c r="AK77" s="75">
        <v>42</v>
      </c>
      <c r="AL77" s="75">
        <v>61.76</v>
      </c>
      <c r="AM77" s="67">
        <v>1054</v>
      </c>
      <c r="AN77" s="67">
        <v>752</v>
      </c>
      <c r="AO77" s="67">
        <v>71.349999999999994</v>
      </c>
      <c r="AP77" s="75">
        <v>20344</v>
      </c>
      <c r="AQ77" s="75">
        <v>16398</v>
      </c>
      <c r="AR77" s="75">
        <v>80.599999999999994</v>
      </c>
    </row>
    <row r="78" spans="1:44" s="61" customFormat="1" ht="15" customHeight="1">
      <c r="A78" s="60" t="s">
        <v>73</v>
      </c>
      <c r="B78" s="63" t="s">
        <v>1478</v>
      </c>
      <c r="C78" s="67">
        <v>808</v>
      </c>
      <c r="D78" s="67">
        <v>485</v>
      </c>
      <c r="E78" s="67">
        <v>60.02</v>
      </c>
      <c r="F78" s="75">
        <v>1220</v>
      </c>
      <c r="G78" s="75">
        <v>886</v>
      </c>
      <c r="H78" s="75">
        <v>72.62</v>
      </c>
      <c r="I78" s="67">
        <v>4824</v>
      </c>
      <c r="J78" s="67">
        <v>3916</v>
      </c>
      <c r="K78" s="67">
        <v>81.180000000000007</v>
      </c>
      <c r="L78" s="75">
        <v>5407</v>
      </c>
      <c r="M78" s="75">
        <v>4325</v>
      </c>
      <c r="N78" s="75">
        <v>79.989999999999995</v>
      </c>
      <c r="O78" s="67">
        <v>31</v>
      </c>
      <c r="P78" s="67">
        <v>16</v>
      </c>
      <c r="Q78" s="67">
        <v>51.61</v>
      </c>
      <c r="R78" s="75">
        <v>35</v>
      </c>
      <c r="S78" s="75">
        <v>22</v>
      </c>
      <c r="T78" s="75">
        <v>62.86</v>
      </c>
      <c r="U78" s="67">
        <v>33</v>
      </c>
      <c r="V78" s="67">
        <v>21</v>
      </c>
      <c r="W78" s="67">
        <v>63.64</v>
      </c>
      <c r="X78" s="75">
        <v>39</v>
      </c>
      <c r="Y78" s="75">
        <v>26</v>
      </c>
      <c r="Z78" s="75">
        <v>66.67</v>
      </c>
      <c r="AA78" s="67">
        <v>1</v>
      </c>
      <c r="AB78" s="67">
        <v>1</v>
      </c>
      <c r="AC78" s="67">
        <v>100</v>
      </c>
      <c r="AD78" s="75">
        <v>5</v>
      </c>
      <c r="AE78" s="75">
        <v>2</v>
      </c>
      <c r="AF78" s="75">
        <v>40</v>
      </c>
      <c r="AG78" s="67">
        <v>21</v>
      </c>
      <c r="AH78" s="67">
        <v>14</v>
      </c>
      <c r="AI78" s="67">
        <v>66.67</v>
      </c>
      <c r="AJ78" s="75">
        <v>6</v>
      </c>
      <c r="AK78" s="75">
        <v>3</v>
      </c>
      <c r="AL78" s="75">
        <v>50</v>
      </c>
      <c r="AM78" s="67">
        <v>492</v>
      </c>
      <c r="AN78" s="67">
        <v>316</v>
      </c>
      <c r="AO78" s="67">
        <v>64.23</v>
      </c>
      <c r="AP78" s="75">
        <v>12922</v>
      </c>
      <c r="AQ78" s="75">
        <v>10033</v>
      </c>
      <c r="AR78" s="75">
        <v>77.64</v>
      </c>
    </row>
    <row r="79" spans="1:44" s="61" customFormat="1" ht="15" customHeight="1">
      <c r="A79" s="60" t="s">
        <v>74</v>
      </c>
      <c r="B79" s="63" t="s">
        <v>1484</v>
      </c>
      <c r="C79" s="67">
        <v>246</v>
      </c>
      <c r="D79" s="67">
        <v>136</v>
      </c>
      <c r="E79" s="67">
        <v>55.28</v>
      </c>
      <c r="F79" s="75">
        <v>343</v>
      </c>
      <c r="G79" s="75">
        <v>246</v>
      </c>
      <c r="H79" s="75">
        <v>71.72</v>
      </c>
      <c r="I79" s="67">
        <v>2266</v>
      </c>
      <c r="J79" s="67">
        <v>1762</v>
      </c>
      <c r="K79" s="67">
        <v>77.760000000000005</v>
      </c>
      <c r="L79" s="75">
        <v>2489</v>
      </c>
      <c r="M79" s="75">
        <v>1868</v>
      </c>
      <c r="N79" s="75">
        <v>75.05</v>
      </c>
      <c r="O79" s="67">
        <v>6</v>
      </c>
      <c r="P79" s="67">
        <v>3</v>
      </c>
      <c r="Q79" s="67">
        <v>50</v>
      </c>
      <c r="R79" s="75">
        <v>11</v>
      </c>
      <c r="S79" s="75">
        <v>9</v>
      </c>
      <c r="T79" s="75">
        <v>81.819999999999993</v>
      </c>
      <c r="U79" s="67">
        <v>16</v>
      </c>
      <c r="V79" s="67">
        <v>10</v>
      </c>
      <c r="W79" s="67">
        <v>62.5</v>
      </c>
      <c r="X79" s="75">
        <v>16</v>
      </c>
      <c r="Y79" s="75">
        <v>10</v>
      </c>
      <c r="Z79" s="75">
        <v>62.5</v>
      </c>
      <c r="AA79" s="67">
        <v>3</v>
      </c>
      <c r="AB79" s="67">
        <v>3</v>
      </c>
      <c r="AC79" s="67">
        <v>100</v>
      </c>
      <c r="AD79" s="75">
        <v>3</v>
      </c>
      <c r="AE79" s="75">
        <v>3</v>
      </c>
      <c r="AF79" s="75">
        <v>100</v>
      </c>
      <c r="AG79" s="67">
        <v>7</v>
      </c>
      <c r="AH79" s="67">
        <v>1</v>
      </c>
      <c r="AI79" s="67">
        <v>14.29</v>
      </c>
      <c r="AJ79" s="75">
        <v>12</v>
      </c>
      <c r="AK79" s="75">
        <v>7</v>
      </c>
      <c r="AL79" s="75">
        <v>58.33</v>
      </c>
      <c r="AM79" s="67">
        <v>169</v>
      </c>
      <c r="AN79" s="67">
        <v>97</v>
      </c>
      <c r="AO79" s="67">
        <v>57.4</v>
      </c>
      <c r="AP79" s="75">
        <v>5587</v>
      </c>
      <c r="AQ79" s="75">
        <v>4155</v>
      </c>
      <c r="AR79" s="75">
        <v>74.37</v>
      </c>
    </row>
    <row r="80" spans="1:44" s="61" customFormat="1" ht="15" customHeight="1">
      <c r="A80" s="60" t="s">
        <v>75</v>
      </c>
      <c r="B80" s="63" t="s">
        <v>1488</v>
      </c>
      <c r="C80" s="67">
        <v>20263</v>
      </c>
      <c r="D80" s="67">
        <v>14418</v>
      </c>
      <c r="E80" s="67">
        <v>71.150000000000006</v>
      </c>
      <c r="F80" s="75">
        <v>29660</v>
      </c>
      <c r="G80" s="75">
        <v>23889</v>
      </c>
      <c r="H80" s="75">
        <v>80.540000000000006</v>
      </c>
      <c r="I80" s="67">
        <v>27267</v>
      </c>
      <c r="J80" s="67">
        <v>21987</v>
      </c>
      <c r="K80" s="67">
        <v>80.64</v>
      </c>
      <c r="L80" s="75">
        <v>30626</v>
      </c>
      <c r="M80" s="75">
        <v>25124</v>
      </c>
      <c r="N80" s="75">
        <v>82.03</v>
      </c>
      <c r="O80" s="67">
        <v>843</v>
      </c>
      <c r="P80" s="67">
        <v>512</v>
      </c>
      <c r="Q80" s="67">
        <v>60.74</v>
      </c>
      <c r="R80" s="75">
        <v>1010</v>
      </c>
      <c r="S80" s="75">
        <v>644</v>
      </c>
      <c r="T80" s="75">
        <v>63.76</v>
      </c>
      <c r="U80" s="67">
        <v>1179</v>
      </c>
      <c r="V80" s="67">
        <v>762</v>
      </c>
      <c r="W80" s="67">
        <v>64.63</v>
      </c>
      <c r="X80" s="75">
        <v>1549</v>
      </c>
      <c r="Y80" s="75">
        <v>1114</v>
      </c>
      <c r="Z80" s="75">
        <v>71.92</v>
      </c>
      <c r="AA80" s="67">
        <v>29</v>
      </c>
      <c r="AB80" s="67">
        <v>13</v>
      </c>
      <c r="AC80" s="67">
        <v>44.83</v>
      </c>
      <c r="AD80" s="75">
        <v>34</v>
      </c>
      <c r="AE80" s="75">
        <v>23</v>
      </c>
      <c r="AF80" s="75">
        <v>67.650000000000006</v>
      </c>
      <c r="AG80" s="67">
        <v>1043</v>
      </c>
      <c r="AH80" s="67">
        <v>690</v>
      </c>
      <c r="AI80" s="67">
        <v>66.16</v>
      </c>
      <c r="AJ80" s="75">
        <v>1381</v>
      </c>
      <c r="AK80" s="75">
        <v>996</v>
      </c>
      <c r="AL80" s="75">
        <v>72.12</v>
      </c>
      <c r="AM80" s="67">
        <v>11839</v>
      </c>
      <c r="AN80" s="67">
        <v>8128</v>
      </c>
      <c r="AO80" s="67">
        <v>68.650000000000006</v>
      </c>
      <c r="AP80" s="75">
        <v>126723</v>
      </c>
      <c r="AQ80" s="75">
        <v>98300</v>
      </c>
      <c r="AR80" s="75">
        <v>77.569999999999993</v>
      </c>
    </row>
    <row r="81" spans="1:44" s="61" customFormat="1" ht="15" customHeight="1">
      <c r="A81" s="60" t="s">
        <v>76</v>
      </c>
      <c r="B81" s="63" t="s">
        <v>1502</v>
      </c>
      <c r="C81" s="67">
        <v>9095</v>
      </c>
      <c r="D81" s="67">
        <v>5847</v>
      </c>
      <c r="E81" s="67">
        <v>64.290000000000006</v>
      </c>
      <c r="F81" s="75">
        <v>13846</v>
      </c>
      <c r="G81" s="75">
        <v>10279</v>
      </c>
      <c r="H81" s="75">
        <v>74.239999999999995</v>
      </c>
      <c r="I81" s="67">
        <v>22970</v>
      </c>
      <c r="J81" s="67">
        <v>18138</v>
      </c>
      <c r="K81" s="67">
        <v>78.959999999999994</v>
      </c>
      <c r="L81" s="75">
        <v>25481</v>
      </c>
      <c r="M81" s="75">
        <v>20113</v>
      </c>
      <c r="N81" s="75">
        <v>78.930000000000007</v>
      </c>
      <c r="O81" s="67">
        <v>521</v>
      </c>
      <c r="P81" s="67">
        <v>343</v>
      </c>
      <c r="Q81" s="67">
        <v>65.83</v>
      </c>
      <c r="R81" s="75">
        <v>761</v>
      </c>
      <c r="S81" s="75">
        <v>505</v>
      </c>
      <c r="T81" s="75">
        <v>66.36</v>
      </c>
      <c r="U81" s="67">
        <v>613</v>
      </c>
      <c r="V81" s="67">
        <v>395</v>
      </c>
      <c r="W81" s="67">
        <v>64.44</v>
      </c>
      <c r="X81" s="75">
        <v>867</v>
      </c>
      <c r="Y81" s="75">
        <v>576</v>
      </c>
      <c r="Z81" s="75">
        <v>66.44</v>
      </c>
      <c r="AA81" s="67">
        <v>26</v>
      </c>
      <c r="AB81" s="67">
        <v>20</v>
      </c>
      <c r="AC81" s="67">
        <v>76.92</v>
      </c>
      <c r="AD81" s="75">
        <v>53</v>
      </c>
      <c r="AE81" s="75">
        <v>31</v>
      </c>
      <c r="AF81" s="75">
        <v>58.49</v>
      </c>
      <c r="AG81" s="67">
        <v>295</v>
      </c>
      <c r="AH81" s="67">
        <v>190</v>
      </c>
      <c r="AI81" s="67">
        <v>64.41</v>
      </c>
      <c r="AJ81" s="75">
        <v>444</v>
      </c>
      <c r="AK81" s="75">
        <v>276</v>
      </c>
      <c r="AL81" s="75">
        <v>62.16</v>
      </c>
      <c r="AM81" s="67">
        <v>4690</v>
      </c>
      <c r="AN81" s="67">
        <v>2713</v>
      </c>
      <c r="AO81" s="67">
        <v>57.85</v>
      </c>
      <c r="AP81" s="75">
        <v>79662</v>
      </c>
      <c r="AQ81" s="75">
        <v>59426</v>
      </c>
      <c r="AR81" s="75">
        <v>74.599999999999994</v>
      </c>
    </row>
    <row r="82" spans="1:44" s="61" customFormat="1" ht="15" customHeight="1">
      <c r="A82" s="60" t="s">
        <v>77</v>
      </c>
      <c r="B82" s="63" t="s">
        <v>1515</v>
      </c>
      <c r="C82" s="67">
        <v>466</v>
      </c>
      <c r="D82" s="67">
        <v>236</v>
      </c>
      <c r="E82" s="67">
        <v>50.64</v>
      </c>
      <c r="F82" s="75">
        <v>744</v>
      </c>
      <c r="G82" s="75">
        <v>468</v>
      </c>
      <c r="H82" s="75">
        <v>62.9</v>
      </c>
      <c r="I82" s="67">
        <v>1722</v>
      </c>
      <c r="J82" s="67">
        <v>1351</v>
      </c>
      <c r="K82" s="67">
        <v>78.459999999999994</v>
      </c>
      <c r="L82" s="75">
        <v>1904</v>
      </c>
      <c r="M82" s="75">
        <v>1502</v>
      </c>
      <c r="N82" s="75">
        <v>78.89</v>
      </c>
      <c r="O82" s="67">
        <v>5</v>
      </c>
      <c r="P82" s="67">
        <v>3</v>
      </c>
      <c r="Q82" s="67">
        <v>60</v>
      </c>
      <c r="R82" s="75">
        <v>8</v>
      </c>
      <c r="S82" s="75">
        <v>5</v>
      </c>
      <c r="T82" s="75">
        <v>62.5</v>
      </c>
      <c r="U82" s="67">
        <v>19</v>
      </c>
      <c r="V82" s="67">
        <v>8</v>
      </c>
      <c r="W82" s="67">
        <v>42.11</v>
      </c>
      <c r="X82" s="75">
        <v>17</v>
      </c>
      <c r="Y82" s="75">
        <v>9</v>
      </c>
      <c r="Z82" s="75">
        <v>52.94</v>
      </c>
      <c r="AA82" s="67">
        <v>0</v>
      </c>
      <c r="AB82" s="67">
        <v>0</v>
      </c>
      <c r="AC82" s="67">
        <v>0</v>
      </c>
      <c r="AD82" s="75">
        <v>0</v>
      </c>
      <c r="AE82" s="75">
        <v>0</v>
      </c>
      <c r="AF82" s="75">
        <v>0</v>
      </c>
      <c r="AG82" s="67">
        <v>4</v>
      </c>
      <c r="AH82" s="67">
        <v>3</v>
      </c>
      <c r="AI82" s="67">
        <v>75</v>
      </c>
      <c r="AJ82" s="75">
        <v>5</v>
      </c>
      <c r="AK82" s="75">
        <v>4</v>
      </c>
      <c r="AL82" s="75">
        <v>80</v>
      </c>
      <c r="AM82" s="67">
        <v>78</v>
      </c>
      <c r="AN82" s="67">
        <v>40</v>
      </c>
      <c r="AO82" s="67">
        <v>51.28</v>
      </c>
      <c r="AP82" s="75">
        <v>4972</v>
      </c>
      <c r="AQ82" s="75">
        <v>3629</v>
      </c>
      <c r="AR82" s="75">
        <v>72.989999999999995</v>
      </c>
    </row>
    <row r="83" spans="1:44" s="61" customFormat="1" ht="15" customHeight="1">
      <c r="A83" s="60" t="s">
        <v>78</v>
      </c>
      <c r="B83" s="63" t="s">
        <v>1521</v>
      </c>
      <c r="C83" s="67">
        <v>803</v>
      </c>
      <c r="D83" s="67">
        <v>499</v>
      </c>
      <c r="E83" s="67">
        <v>62.14</v>
      </c>
      <c r="F83" s="75">
        <v>1117</v>
      </c>
      <c r="G83" s="75">
        <v>849</v>
      </c>
      <c r="H83" s="75">
        <v>76.010000000000005</v>
      </c>
      <c r="I83" s="67">
        <v>13499</v>
      </c>
      <c r="J83" s="67">
        <v>11093</v>
      </c>
      <c r="K83" s="67">
        <v>82.18</v>
      </c>
      <c r="L83" s="75">
        <v>15188</v>
      </c>
      <c r="M83" s="75">
        <v>12543</v>
      </c>
      <c r="N83" s="75">
        <v>82.58</v>
      </c>
      <c r="O83" s="67">
        <v>132</v>
      </c>
      <c r="P83" s="67">
        <v>80</v>
      </c>
      <c r="Q83" s="67">
        <v>60.61</v>
      </c>
      <c r="R83" s="75">
        <v>158</v>
      </c>
      <c r="S83" s="75">
        <v>95</v>
      </c>
      <c r="T83" s="75">
        <v>60.13</v>
      </c>
      <c r="U83" s="67">
        <v>319</v>
      </c>
      <c r="V83" s="67">
        <v>212</v>
      </c>
      <c r="W83" s="67">
        <v>66.459999999999994</v>
      </c>
      <c r="X83" s="75">
        <v>390</v>
      </c>
      <c r="Y83" s="75">
        <v>277</v>
      </c>
      <c r="Z83" s="75">
        <v>71.03</v>
      </c>
      <c r="AA83" s="67">
        <v>9</v>
      </c>
      <c r="AB83" s="67">
        <v>7</v>
      </c>
      <c r="AC83" s="67">
        <v>77.78</v>
      </c>
      <c r="AD83" s="75">
        <v>6</v>
      </c>
      <c r="AE83" s="75">
        <v>3</v>
      </c>
      <c r="AF83" s="75">
        <v>50</v>
      </c>
      <c r="AG83" s="67">
        <v>89</v>
      </c>
      <c r="AH83" s="67">
        <v>57</v>
      </c>
      <c r="AI83" s="67">
        <v>64.040000000000006</v>
      </c>
      <c r="AJ83" s="75">
        <v>95</v>
      </c>
      <c r="AK83" s="75">
        <v>65</v>
      </c>
      <c r="AL83" s="75">
        <v>68.42</v>
      </c>
      <c r="AM83" s="67">
        <v>2141</v>
      </c>
      <c r="AN83" s="67">
        <v>1336</v>
      </c>
      <c r="AO83" s="67">
        <v>62.4</v>
      </c>
      <c r="AP83" s="75">
        <v>33946</v>
      </c>
      <c r="AQ83" s="75">
        <v>27116</v>
      </c>
      <c r="AR83" s="75">
        <v>79.88</v>
      </c>
    </row>
    <row r="84" spans="1:44" s="61" customFormat="1" ht="15" customHeight="1">
      <c r="A84" s="60" t="s">
        <v>79</v>
      </c>
      <c r="B84" s="63" t="s">
        <v>1532</v>
      </c>
      <c r="C84" s="67">
        <v>626</v>
      </c>
      <c r="D84" s="67">
        <v>411</v>
      </c>
      <c r="E84" s="67">
        <v>65.650000000000006</v>
      </c>
      <c r="F84" s="75">
        <v>877</v>
      </c>
      <c r="G84" s="75">
        <v>678</v>
      </c>
      <c r="H84" s="75">
        <v>77.31</v>
      </c>
      <c r="I84" s="67">
        <v>2831</v>
      </c>
      <c r="J84" s="67">
        <v>2250</v>
      </c>
      <c r="K84" s="67">
        <v>79.48</v>
      </c>
      <c r="L84" s="75">
        <v>3061</v>
      </c>
      <c r="M84" s="75">
        <v>2474</v>
      </c>
      <c r="N84" s="75">
        <v>80.819999999999993</v>
      </c>
      <c r="O84" s="67">
        <v>8</v>
      </c>
      <c r="P84" s="67">
        <v>6</v>
      </c>
      <c r="Q84" s="67">
        <v>75</v>
      </c>
      <c r="R84" s="75">
        <v>8</v>
      </c>
      <c r="S84" s="75">
        <v>6</v>
      </c>
      <c r="T84" s="75">
        <v>75</v>
      </c>
      <c r="U84" s="67">
        <v>25</v>
      </c>
      <c r="V84" s="67">
        <v>16</v>
      </c>
      <c r="W84" s="67">
        <v>64</v>
      </c>
      <c r="X84" s="75">
        <v>31</v>
      </c>
      <c r="Y84" s="75">
        <v>22</v>
      </c>
      <c r="Z84" s="75">
        <v>70.97</v>
      </c>
      <c r="AA84" s="67">
        <v>0</v>
      </c>
      <c r="AB84" s="67">
        <v>0</v>
      </c>
      <c r="AC84" s="67">
        <v>0</v>
      </c>
      <c r="AD84" s="75">
        <v>2</v>
      </c>
      <c r="AE84" s="75">
        <v>2</v>
      </c>
      <c r="AF84" s="75">
        <v>100</v>
      </c>
      <c r="AG84" s="67">
        <v>7</v>
      </c>
      <c r="AH84" s="67">
        <v>3</v>
      </c>
      <c r="AI84" s="67">
        <v>42.86</v>
      </c>
      <c r="AJ84" s="75">
        <v>7</v>
      </c>
      <c r="AK84" s="75">
        <v>5</v>
      </c>
      <c r="AL84" s="75">
        <v>71.430000000000007</v>
      </c>
      <c r="AM84" s="67">
        <v>227</v>
      </c>
      <c r="AN84" s="67">
        <v>121</v>
      </c>
      <c r="AO84" s="67">
        <v>53.3</v>
      </c>
      <c r="AP84" s="75">
        <v>7710</v>
      </c>
      <c r="AQ84" s="75">
        <v>5994</v>
      </c>
      <c r="AR84" s="75">
        <v>77.739999999999995</v>
      </c>
    </row>
    <row r="85" spans="1:44" s="61" customFormat="1" ht="15" customHeight="1">
      <c r="A85" s="60" t="s">
        <v>80</v>
      </c>
      <c r="B85" s="63" t="s">
        <v>1538</v>
      </c>
      <c r="C85" s="67">
        <v>424</v>
      </c>
      <c r="D85" s="67">
        <v>229</v>
      </c>
      <c r="E85" s="67">
        <v>54.01</v>
      </c>
      <c r="F85" s="75">
        <v>620</v>
      </c>
      <c r="G85" s="75">
        <v>386</v>
      </c>
      <c r="H85" s="75">
        <v>62.26</v>
      </c>
      <c r="I85" s="67">
        <v>2566</v>
      </c>
      <c r="J85" s="67">
        <v>1983</v>
      </c>
      <c r="K85" s="67">
        <v>77.28</v>
      </c>
      <c r="L85" s="75">
        <v>2932</v>
      </c>
      <c r="M85" s="75">
        <v>2289</v>
      </c>
      <c r="N85" s="75">
        <v>78.069999999999993</v>
      </c>
      <c r="O85" s="67">
        <v>6</v>
      </c>
      <c r="P85" s="67">
        <v>2</v>
      </c>
      <c r="Q85" s="67">
        <v>33.33</v>
      </c>
      <c r="R85" s="75">
        <v>5</v>
      </c>
      <c r="S85" s="75">
        <v>3</v>
      </c>
      <c r="T85" s="75">
        <v>60</v>
      </c>
      <c r="U85" s="67">
        <v>51</v>
      </c>
      <c r="V85" s="67">
        <v>25</v>
      </c>
      <c r="W85" s="67">
        <v>49.02</v>
      </c>
      <c r="X85" s="75">
        <v>86</v>
      </c>
      <c r="Y85" s="75">
        <v>47</v>
      </c>
      <c r="Z85" s="75">
        <v>54.65</v>
      </c>
      <c r="AA85" s="67">
        <v>2</v>
      </c>
      <c r="AB85" s="67">
        <v>1</v>
      </c>
      <c r="AC85" s="67">
        <v>50</v>
      </c>
      <c r="AD85" s="75">
        <v>1</v>
      </c>
      <c r="AE85" s="75">
        <v>0</v>
      </c>
      <c r="AF85" s="75">
        <v>0</v>
      </c>
      <c r="AG85" s="67">
        <v>2</v>
      </c>
      <c r="AH85" s="67">
        <v>0</v>
      </c>
      <c r="AI85" s="67">
        <v>0</v>
      </c>
      <c r="AJ85" s="75">
        <v>12</v>
      </c>
      <c r="AK85" s="75">
        <v>7</v>
      </c>
      <c r="AL85" s="75">
        <v>58.33</v>
      </c>
      <c r="AM85" s="67">
        <v>110</v>
      </c>
      <c r="AN85" s="67">
        <v>56</v>
      </c>
      <c r="AO85" s="67">
        <v>50.91</v>
      </c>
      <c r="AP85" s="75">
        <v>6817</v>
      </c>
      <c r="AQ85" s="75">
        <v>5028</v>
      </c>
      <c r="AR85" s="75">
        <v>73.760000000000005</v>
      </c>
    </row>
    <row r="86" spans="1:44" s="61" customFormat="1" ht="15" customHeight="1">
      <c r="A86" s="60" t="s">
        <v>81</v>
      </c>
      <c r="B86" s="63" t="s">
        <v>1543</v>
      </c>
      <c r="C86" s="67">
        <v>1916</v>
      </c>
      <c r="D86" s="67">
        <v>1156</v>
      </c>
      <c r="E86" s="67">
        <v>60.33</v>
      </c>
      <c r="F86" s="75">
        <v>3020</v>
      </c>
      <c r="G86" s="75">
        <v>2275</v>
      </c>
      <c r="H86" s="75">
        <v>75.33</v>
      </c>
      <c r="I86" s="67">
        <v>1810</v>
      </c>
      <c r="J86" s="67">
        <v>1481</v>
      </c>
      <c r="K86" s="67">
        <v>81.819999999999993</v>
      </c>
      <c r="L86" s="75">
        <v>2043</v>
      </c>
      <c r="M86" s="75">
        <v>1687</v>
      </c>
      <c r="N86" s="75">
        <v>82.57</v>
      </c>
      <c r="O86" s="67">
        <v>8</v>
      </c>
      <c r="P86" s="67">
        <v>3</v>
      </c>
      <c r="Q86" s="67">
        <v>37.5</v>
      </c>
      <c r="R86" s="75">
        <v>8</v>
      </c>
      <c r="S86" s="75">
        <v>4</v>
      </c>
      <c r="T86" s="75">
        <v>50</v>
      </c>
      <c r="U86" s="67">
        <v>9</v>
      </c>
      <c r="V86" s="67">
        <v>4</v>
      </c>
      <c r="W86" s="67">
        <v>44.44</v>
      </c>
      <c r="X86" s="75">
        <v>12</v>
      </c>
      <c r="Y86" s="75">
        <v>8</v>
      </c>
      <c r="Z86" s="75">
        <v>66.67</v>
      </c>
      <c r="AA86" s="67">
        <v>2</v>
      </c>
      <c r="AB86" s="67">
        <v>2</v>
      </c>
      <c r="AC86" s="67">
        <v>100</v>
      </c>
      <c r="AD86" s="75">
        <v>1</v>
      </c>
      <c r="AE86" s="75">
        <v>1</v>
      </c>
      <c r="AF86" s="75">
        <v>100</v>
      </c>
      <c r="AG86" s="67">
        <v>8</v>
      </c>
      <c r="AH86" s="67">
        <v>5</v>
      </c>
      <c r="AI86" s="67">
        <v>62.5</v>
      </c>
      <c r="AJ86" s="75">
        <v>14</v>
      </c>
      <c r="AK86" s="75">
        <v>11</v>
      </c>
      <c r="AL86" s="75">
        <v>78.569999999999993</v>
      </c>
      <c r="AM86" s="67">
        <v>419</v>
      </c>
      <c r="AN86" s="67">
        <v>243</v>
      </c>
      <c r="AO86" s="67">
        <v>58</v>
      </c>
      <c r="AP86" s="75">
        <v>9270</v>
      </c>
      <c r="AQ86" s="75">
        <v>6880</v>
      </c>
      <c r="AR86" s="75">
        <v>74.22</v>
      </c>
    </row>
    <row r="87" spans="1:44" s="61" customFormat="1" ht="15" customHeight="1">
      <c r="A87" s="60" t="s">
        <v>82</v>
      </c>
      <c r="B87" s="63" t="s">
        <v>1550</v>
      </c>
      <c r="C87" s="67">
        <v>623</v>
      </c>
      <c r="D87" s="67">
        <v>347</v>
      </c>
      <c r="E87" s="67">
        <v>55.7</v>
      </c>
      <c r="F87" s="75">
        <v>954</v>
      </c>
      <c r="G87" s="75">
        <v>639</v>
      </c>
      <c r="H87" s="75">
        <v>66.98</v>
      </c>
      <c r="I87" s="67">
        <v>1188</v>
      </c>
      <c r="J87" s="67">
        <v>900</v>
      </c>
      <c r="K87" s="67">
        <v>75.760000000000005</v>
      </c>
      <c r="L87" s="75">
        <v>1297</v>
      </c>
      <c r="M87" s="75">
        <v>1013</v>
      </c>
      <c r="N87" s="75">
        <v>78.099999999999994</v>
      </c>
      <c r="O87" s="67">
        <v>5</v>
      </c>
      <c r="P87" s="67">
        <v>1</v>
      </c>
      <c r="Q87" s="67">
        <v>20</v>
      </c>
      <c r="R87" s="75">
        <v>3</v>
      </c>
      <c r="S87" s="75">
        <v>1</v>
      </c>
      <c r="T87" s="75">
        <v>33.33</v>
      </c>
      <c r="U87" s="67">
        <v>2</v>
      </c>
      <c r="V87" s="67">
        <v>1</v>
      </c>
      <c r="W87" s="67">
        <v>50</v>
      </c>
      <c r="X87" s="75">
        <v>2</v>
      </c>
      <c r="Y87" s="75">
        <v>1</v>
      </c>
      <c r="Z87" s="75">
        <v>50</v>
      </c>
      <c r="AA87" s="67">
        <v>2</v>
      </c>
      <c r="AB87" s="67">
        <v>2</v>
      </c>
      <c r="AC87" s="67">
        <v>100</v>
      </c>
      <c r="AD87" s="75">
        <v>3</v>
      </c>
      <c r="AE87" s="75">
        <v>0</v>
      </c>
      <c r="AF87" s="75">
        <v>0</v>
      </c>
      <c r="AG87" s="67">
        <v>4</v>
      </c>
      <c r="AH87" s="67">
        <v>4</v>
      </c>
      <c r="AI87" s="67">
        <v>100</v>
      </c>
      <c r="AJ87" s="75">
        <v>4</v>
      </c>
      <c r="AK87" s="75">
        <v>2</v>
      </c>
      <c r="AL87" s="75">
        <v>50</v>
      </c>
      <c r="AM87" s="67">
        <v>191</v>
      </c>
      <c r="AN87" s="67">
        <v>91</v>
      </c>
      <c r="AO87" s="67">
        <v>47.64</v>
      </c>
      <c r="AP87" s="75">
        <v>4278</v>
      </c>
      <c r="AQ87" s="75">
        <v>3002</v>
      </c>
      <c r="AR87" s="75">
        <v>70.17</v>
      </c>
    </row>
    <row r="88" spans="1:44" s="61" customFormat="1" ht="15" customHeight="1">
      <c r="A88" s="60" t="s">
        <v>83</v>
      </c>
      <c r="B88" s="63" t="s">
        <v>1556</v>
      </c>
      <c r="C88" s="67">
        <v>573</v>
      </c>
      <c r="D88" s="67">
        <v>333</v>
      </c>
      <c r="E88" s="67">
        <v>58.12</v>
      </c>
      <c r="F88" s="75">
        <v>877</v>
      </c>
      <c r="G88" s="75">
        <v>644</v>
      </c>
      <c r="H88" s="75">
        <v>73.430000000000007</v>
      </c>
      <c r="I88" s="67">
        <v>1509</v>
      </c>
      <c r="J88" s="67">
        <v>1237</v>
      </c>
      <c r="K88" s="67">
        <v>81.97</v>
      </c>
      <c r="L88" s="75">
        <v>1673</v>
      </c>
      <c r="M88" s="75">
        <v>1389</v>
      </c>
      <c r="N88" s="75">
        <v>83.02</v>
      </c>
      <c r="O88" s="67">
        <v>7</v>
      </c>
      <c r="P88" s="67">
        <v>6</v>
      </c>
      <c r="Q88" s="67">
        <v>85.71</v>
      </c>
      <c r="R88" s="75">
        <v>5</v>
      </c>
      <c r="S88" s="75">
        <v>3</v>
      </c>
      <c r="T88" s="75">
        <v>60</v>
      </c>
      <c r="U88" s="67">
        <v>1</v>
      </c>
      <c r="V88" s="67">
        <v>0</v>
      </c>
      <c r="W88" s="67">
        <v>0</v>
      </c>
      <c r="X88" s="75">
        <v>4</v>
      </c>
      <c r="Y88" s="75">
        <v>0</v>
      </c>
      <c r="Z88" s="75">
        <v>0</v>
      </c>
      <c r="AA88" s="67">
        <v>0</v>
      </c>
      <c r="AB88" s="67">
        <v>0</v>
      </c>
      <c r="AC88" s="67">
        <v>0</v>
      </c>
      <c r="AD88" s="75">
        <v>1</v>
      </c>
      <c r="AE88" s="75">
        <v>1</v>
      </c>
      <c r="AF88" s="75">
        <v>100</v>
      </c>
      <c r="AG88" s="67">
        <v>2</v>
      </c>
      <c r="AH88" s="67">
        <v>2</v>
      </c>
      <c r="AI88" s="67">
        <v>100</v>
      </c>
      <c r="AJ88" s="75">
        <v>0</v>
      </c>
      <c r="AK88" s="75">
        <v>0</v>
      </c>
      <c r="AL88" s="75">
        <v>0</v>
      </c>
      <c r="AM88" s="67">
        <v>68</v>
      </c>
      <c r="AN88" s="67">
        <v>35</v>
      </c>
      <c r="AO88" s="67">
        <v>51.47</v>
      </c>
      <c r="AP88" s="75">
        <v>4720</v>
      </c>
      <c r="AQ88" s="75">
        <v>3650</v>
      </c>
      <c r="AR88" s="75">
        <v>77.33</v>
      </c>
    </row>
    <row r="89" spans="1:44" s="61" customFormat="1" ht="15" customHeight="1">
      <c r="A89" s="60" t="s">
        <v>84</v>
      </c>
      <c r="B89" s="63" t="s">
        <v>1562</v>
      </c>
      <c r="C89" s="67">
        <v>1669</v>
      </c>
      <c r="D89" s="67">
        <v>1172</v>
      </c>
      <c r="E89" s="67">
        <v>70.22</v>
      </c>
      <c r="F89" s="75">
        <v>2311</v>
      </c>
      <c r="G89" s="75">
        <v>1863</v>
      </c>
      <c r="H89" s="75">
        <v>80.61</v>
      </c>
      <c r="I89" s="67">
        <v>5235</v>
      </c>
      <c r="J89" s="67">
        <v>4304</v>
      </c>
      <c r="K89" s="67">
        <v>82.22</v>
      </c>
      <c r="L89" s="75">
        <v>5907</v>
      </c>
      <c r="M89" s="75">
        <v>4886</v>
      </c>
      <c r="N89" s="75">
        <v>82.72</v>
      </c>
      <c r="O89" s="67">
        <v>22</v>
      </c>
      <c r="P89" s="67">
        <v>12</v>
      </c>
      <c r="Q89" s="67">
        <v>54.55</v>
      </c>
      <c r="R89" s="75">
        <v>44</v>
      </c>
      <c r="S89" s="75">
        <v>33</v>
      </c>
      <c r="T89" s="75">
        <v>75</v>
      </c>
      <c r="U89" s="67">
        <v>27</v>
      </c>
      <c r="V89" s="67">
        <v>16</v>
      </c>
      <c r="W89" s="67">
        <v>59.26</v>
      </c>
      <c r="X89" s="75">
        <v>41</v>
      </c>
      <c r="Y89" s="75">
        <v>29</v>
      </c>
      <c r="Z89" s="75">
        <v>70.73</v>
      </c>
      <c r="AA89" s="67">
        <v>4</v>
      </c>
      <c r="AB89" s="67">
        <v>4</v>
      </c>
      <c r="AC89" s="67">
        <v>100</v>
      </c>
      <c r="AD89" s="75">
        <v>9</v>
      </c>
      <c r="AE89" s="75">
        <v>6</v>
      </c>
      <c r="AF89" s="75">
        <v>66.67</v>
      </c>
      <c r="AG89" s="67">
        <v>17</v>
      </c>
      <c r="AH89" s="67">
        <v>12</v>
      </c>
      <c r="AI89" s="67">
        <v>70.59</v>
      </c>
      <c r="AJ89" s="75">
        <v>14</v>
      </c>
      <c r="AK89" s="75">
        <v>11</v>
      </c>
      <c r="AL89" s="75">
        <v>78.569999999999993</v>
      </c>
      <c r="AM89" s="67">
        <v>206</v>
      </c>
      <c r="AN89" s="67">
        <v>101</v>
      </c>
      <c r="AO89" s="67">
        <v>49.03</v>
      </c>
      <c r="AP89" s="75">
        <v>15506</v>
      </c>
      <c r="AQ89" s="75">
        <v>12449</v>
      </c>
      <c r="AR89" s="75">
        <v>80.290000000000006</v>
      </c>
    </row>
    <row r="90" spans="1:44" s="61" customFormat="1" ht="15" customHeight="1">
      <c r="A90" s="60" t="s">
        <v>85</v>
      </c>
      <c r="B90" s="63" t="s">
        <v>1568</v>
      </c>
      <c r="C90" s="67">
        <v>1025</v>
      </c>
      <c r="D90" s="67">
        <v>640</v>
      </c>
      <c r="E90" s="67">
        <v>62.44</v>
      </c>
      <c r="F90" s="75">
        <v>1426</v>
      </c>
      <c r="G90" s="75">
        <v>1063</v>
      </c>
      <c r="H90" s="75">
        <v>74.540000000000006</v>
      </c>
      <c r="I90" s="67">
        <v>3135</v>
      </c>
      <c r="J90" s="67">
        <v>2522</v>
      </c>
      <c r="K90" s="67">
        <v>80.45</v>
      </c>
      <c r="L90" s="75">
        <v>3610</v>
      </c>
      <c r="M90" s="75">
        <v>2891</v>
      </c>
      <c r="N90" s="75">
        <v>80.08</v>
      </c>
      <c r="O90" s="67">
        <v>12</v>
      </c>
      <c r="P90" s="67">
        <v>10</v>
      </c>
      <c r="Q90" s="67">
        <v>83.33</v>
      </c>
      <c r="R90" s="75">
        <v>13</v>
      </c>
      <c r="S90" s="75">
        <v>9</v>
      </c>
      <c r="T90" s="75">
        <v>69.23</v>
      </c>
      <c r="U90" s="67">
        <v>17</v>
      </c>
      <c r="V90" s="67">
        <v>8</v>
      </c>
      <c r="W90" s="67">
        <v>47.06</v>
      </c>
      <c r="X90" s="75">
        <v>27</v>
      </c>
      <c r="Y90" s="75">
        <v>17</v>
      </c>
      <c r="Z90" s="75">
        <v>62.96</v>
      </c>
      <c r="AA90" s="67">
        <v>0</v>
      </c>
      <c r="AB90" s="67">
        <v>0</v>
      </c>
      <c r="AC90" s="67">
        <v>0</v>
      </c>
      <c r="AD90" s="75">
        <v>2</v>
      </c>
      <c r="AE90" s="75">
        <v>1</v>
      </c>
      <c r="AF90" s="75">
        <v>50</v>
      </c>
      <c r="AG90" s="67">
        <v>21</v>
      </c>
      <c r="AH90" s="67">
        <v>14</v>
      </c>
      <c r="AI90" s="67">
        <v>66.67</v>
      </c>
      <c r="AJ90" s="75">
        <v>28</v>
      </c>
      <c r="AK90" s="75">
        <v>16</v>
      </c>
      <c r="AL90" s="75">
        <v>57.14</v>
      </c>
      <c r="AM90" s="67">
        <v>540</v>
      </c>
      <c r="AN90" s="67">
        <v>354</v>
      </c>
      <c r="AO90" s="67">
        <v>65.56</v>
      </c>
      <c r="AP90" s="75">
        <v>9856</v>
      </c>
      <c r="AQ90" s="75">
        <v>7545</v>
      </c>
      <c r="AR90" s="75">
        <v>76.55</v>
      </c>
    </row>
    <row r="91" spans="1:44" s="61" customFormat="1" ht="15" customHeight="1">
      <c r="A91" s="60" t="s">
        <v>86</v>
      </c>
      <c r="B91" s="63" t="s">
        <v>1576</v>
      </c>
      <c r="C91" s="67">
        <v>379</v>
      </c>
      <c r="D91" s="67">
        <v>205</v>
      </c>
      <c r="E91" s="67">
        <v>54.09</v>
      </c>
      <c r="F91" s="75">
        <v>516</v>
      </c>
      <c r="G91" s="75">
        <v>359</v>
      </c>
      <c r="H91" s="75">
        <v>69.569999999999993</v>
      </c>
      <c r="I91" s="67">
        <v>1298</v>
      </c>
      <c r="J91" s="67">
        <v>955</v>
      </c>
      <c r="K91" s="67">
        <v>73.569999999999993</v>
      </c>
      <c r="L91" s="75">
        <v>1561</v>
      </c>
      <c r="M91" s="75">
        <v>1091</v>
      </c>
      <c r="N91" s="75">
        <v>69.89</v>
      </c>
      <c r="O91" s="67">
        <v>8</v>
      </c>
      <c r="P91" s="67">
        <v>5</v>
      </c>
      <c r="Q91" s="67">
        <v>62.5</v>
      </c>
      <c r="R91" s="75">
        <v>15</v>
      </c>
      <c r="S91" s="75">
        <v>9</v>
      </c>
      <c r="T91" s="75">
        <v>60</v>
      </c>
      <c r="U91" s="67">
        <v>17</v>
      </c>
      <c r="V91" s="67">
        <v>9</v>
      </c>
      <c r="W91" s="67">
        <v>52.94</v>
      </c>
      <c r="X91" s="75">
        <v>29</v>
      </c>
      <c r="Y91" s="75">
        <v>11</v>
      </c>
      <c r="Z91" s="75">
        <v>37.93</v>
      </c>
      <c r="AA91" s="67">
        <v>1</v>
      </c>
      <c r="AB91" s="67">
        <v>0</v>
      </c>
      <c r="AC91" s="67">
        <v>0</v>
      </c>
      <c r="AD91" s="75">
        <v>4</v>
      </c>
      <c r="AE91" s="75">
        <v>3</v>
      </c>
      <c r="AF91" s="75">
        <v>75</v>
      </c>
      <c r="AG91" s="67">
        <v>10</v>
      </c>
      <c r="AH91" s="67">
        <v>4</v>
      </c>
      <c r="AI91" s="67">
        <v>40</v>
      </c>
      <c r="AJ91" s="75">
        <v>10</v>
      </c>
      <c r="AK91" s="75">
        <v>8</v>
      </c>
      <c r="AL91" s="75">
        <v>80</v>
      </c>
      <c r="AM91" s="67">
        <v>264</v>
      </c>
      <c r="AN91" s="67">
        <v>170</v>
      </c>
      <c r="AO91" s="67">
        <v>64.39</v>
      </c>
      <c r="AP91" s="75">
        <v>4112</v>
      </c>
      <c r="AQ91" s="75">
        <v>2829</v>
      </c>
      <c r="AR91" s="75">
        <v>68.8</v>
      </c>
    </row>
    <row r="92" spans="1:44" s="61" customFormat="1" ht="15" customHeight="1">
      <c r="A92" s="60" t="s">
        <v>87</v>
      </c>
      <c r="B92" s="63" t="s">
        <v>1581</v>
      </c>
      <c r="C92" s="67">
        <v>3247</v>
      </c>
      <c r="D92" s="67">
        <v>1947</v>
      </c>
      <c r="E92" s="67">
        <v>59.96</v>
      </c>
      <c r="F92" s="75">
        <v>5088</v>
      </c>
      <c r="G92" s="75">
        <v>3670</v>
      </c>
      <c r="H92" s="75">
        <v>72.13</v>
      </c>
      <c r="I92" s="67">
        <v>7233</v>
      </c>
      <c r="J92" s="67">
        <v>6058</v>
      </c>
      <c r="K92" s="67">
        <v>83.76</v>
      </c>
      <c r="L92" s="75">
        <v>8377</v>
      </c>
      <c r="M92" s="75">
        <v>6980</v>
      </c>
      <c r="N92" s="75">
        <v>83.32</v>
      </c>
      <c r="O92" s="67">
        <v>68</v>
      </c>
      <c r="P92" s="67">
        <v>52</v>
      </c>
      <c r="Q92" s="67">
        <v>76.47</v>
      </c>
      <c r="R92" s="75">
        <v>72</v>
      </c>
      <c r="S92" s="75">
        <v>52</v>
      </c>
      <c r="T92" s="75">
        <v>72.22</v>
      </c>
      <c r="U92" s="67">
        <v>73</v>
      </c>
      <c r="V92" s="67">
        <v>35</v>
      </c>
      <c r="W92" s="67">
        <v>47.95</v>
      </c>
      <c r="X92" s="75">
        <v>79</v>
      </c>
      <c r="Y92" s="75">
        <v>48</v>
      </c>
      <c r="Z92" s="75">
        <v>60.76</v>
      </c>
      <c r="AA92" s="67">
        <v>13</v>
      </c>
      <c r="AB92" s="67">
        <v>5</v>
      </c>
      <c r="AC92" s="67">
        <v>38.46</v>
      </c>
      <c r="AD92" s="75">
        <v>12</v>
      </c>
      <c r="AE92" s="75">
        <v>4</v>
      </c>
      <c r="AF92" s="75">
        <v>33.33</v>
      </c>
      <c r="AG92" s="67">
        <v>36</v>
      </c>
      <c r="AH92" s="67">
        <v>20</v>
      </c>
      <c r="AI92" s="67">
        <v>55.56</v>
      </c>
      <c r="AJ92" s="75">
        <v>41</v>
      </c>
      <c r="AK92" s="75">
        <v>22</v>
      </c>
      <c r="AL92" s="75">
        <v>53.66</v>
      </c>
      <c r="AM92" s="67">
        <v>788</v>
      </c>
      <c r="AN92" s="67">
        <v>510</v>
      </c>
      <c r="AO92" s="67">
        <v>64.72</v>
      </c>
      <c r="AP92" s="75">
        <v>25127</v>
      </c>
      <c r="AQ92" s="75">
        <v>19403</v>
      </c>
      <c r="AR92" s="75">
        <v>77.22</v>
      </c>
    </row>
    <row r="93" spans="1:44" s="61" customFormat="1" ht="15" customHeight="1">
      <c r="A93" s="60" t="s">
        <v>88</v>
      </c>
      <c r="B93" s="63" t="s">
        <v>1591</v>
      </c>
      <c r="C93" s="67">
        <v>1268</v>
      </c>
      <c r="D93" s="67">
        <v>853</v>
      </c>
      <c r="E93" s="67">
        <v>67.27</v>
      </c>
      <c r="F93" s="75">
        <v>1859</v>
      </c>
      <c r="G93" s="75">
        <v>1420</v>
      </c>
      <c r="H93" s="75">
        <v>76.39</v>
      </c>
      <c r="I93" s="67">
        <v>6404</v>
      </c>
      <c r="J93" s="67">
        <v>5148</v>
      </c>
      <c r="K93" s="67">
        <v>80.39</v>
      </c>
      <c r="L93" s="75">
        <v>7159</v>
      </c>
      <c r="M93" s="75">
        <v>5868</v>
      </c>
      <c r="N93" s="75">
        <v>81.97</v>
      </c>
      <c r="O93" s="67">
        <v>77</v>
      </c>
      <c r="P93" s="67">
        <v>45</v>
      </c>
      <c r="Q93" s="67">
        <v>58.44</v>
      </c>
      <c r="R93" s="75">
        <v>90</v>
      </c>
      <c r="S93" s="75">
        <v>65</v>
      </c>
      <c r="T93" s="75">
        <v>72.22</v>
      </c>
      <c r="U93" s="67">
        <v>68</v>
      </c>
      <c r="V93" s="67">
        <v>36</v>
      </c>
      <c r="W93" s="67">
        <v>52.94</v>
      </c>
      <c r="X93" s="75">
        <v>92</v>
      </c>
      <c r="Y93" s="75">
        <v>60</v>
      </c>
      <c r="Z93" s="75">
        <v>65.22</v>
      </c>
      <c r="AA93" s="67">
        <v>5</v>
      </c>
      <c r="AB93" s="67">
        <v>2</v>
      </c>
      <c r="AC93" s="67">
        <v>40</v>
      </c>
      <c r="AD93" s="75">
        <v>5</v>
      </c>
      <c r="AE93" s="75">
        <v>3</v>
      </c>
      <c r="AF93" s="75">
        <v>60</v>
      </c>
      <c r="AG93" s="67">
        <v>55</v>
      </c>
      <c r="AH93" s="67">
        <v>33</v>
      </c>
      <c r="AI93" s="67">
        <v>60</v>
      </c>
      <c r="AJ93" s="75">
        <v>48</v>
      </c>
      <c r="AK93" s="75">
        <v>33</v>
      </c>
      <c r="AL93" s="75">
        <v>68.75</v>
      </c>
      <c r="AM93" s="67">
        <v>760</v>
      </c>
      <c r="AN93" s="67">
        <v>515</v>
      </c>
      <c r="AO93" s="67">
        <v>67.760000000000005</v>
      </c>
      <c r="AP93" s="75">
        <v>17890</v>
      </c>
      <c r="AQ93" s="75">
        <v>14081</v>
      </c>
      <c r="AR93" s="75">
        <v>78.709999999999994</v>
      </c>
    </row>
    <row r="94" spans="1:44" s="61" customFormat="1" ht="15" customHeight="1">
      <c r="A94" s="60" t="s">
        <v>89</v>
      </c>
      <c r="B94" s="63" t="s">
        <v>1600</v>
      </c>
      <c r="C94" s="67">
        <v>4827</v>
      </c>
      <c r="D94" s="67">
        <v>2916</v>
      </c>
      <c r="E94" s="67">
        <v>60.41</v>
      </c>
      <c r="F94" s="75">
        <v>6905</v>
      </c>
      <c r="G94" s="75">
        <v>4705</v>
      </c>
      <c r="H94" s="75">
        <v>68.14</v>
      </c>
      <c r="I94" s="67">
        <v>4088</v>
      </c>
      <c r="J94" s="67">
        <v>2951</v>
      </c>
      <c r="K94" s="67">
        <v>72.19</v>
      </c>
      <c r="L94" s="75">
        <v>4725</v>
      </c>
      <c r="M94" s="75">
        <v>3332</v>
      </c>
      <c r="N94" s="75">
        <v>70.52</v>
      </c>
      <c r="O94" s="67">
        <v>131</v>
      </c>
      <c r="P94" s="67">
        <v>65</v>
      </c>
      <c r="Q94" s="67">
        <v>49.62</v>
      </c>
      <c r="R94" s="75">
        <v>219</v>
      </c>
      <c r="S94" s="75">
        <v>131</v>
      </c>
      <c r="T94" s="75">
        <v>59.82</v>
      </c>
      <c r="U94" s="67">
        <v>521</v>
      </c>
      <c r="V94" s="67">
        <v>256</v>
      </c>
      <c r="W94" s="67">
        <v>49.14</v>
      </c>
      <c r="X94" s="75">
        <v>663</v>
      </c>
      <c r="Y94" s="75">
        <v>367</v>
      </c>
      <c r="Z94" s="75">
        <v>55.35</v>
      </c>
      <c r="AA94" s="67">
        <v>8</v>
      </c>
      <c r="AB94" s="67">
        <v>6</v>
      </c>
      <c r="AC94" s="67">
        <v>75</v>
      </c>
      <c r="AD94" s="75">
        <v>27</v>
      </c>
      <c r="AE94" s="75">
        <v>13</v>
      </c>
      <c r="AF94" s="75">
        <v>48.15</v>
      </c>
      <c r="AG94" s="67">
        <v>151</v>
      </c>
      <c r="AH94" s="67">
        <v>75</v>
      </c>
      <c r="AI94" s="67">
        <v>49.67</v>
      </c>
      <c r="AJ94" s="75">
        <v>239</v>
      </c>
      <c r="AK94" s="75">
        <v>125</v>
      </c>
      <c r="AL94" s="75">
        <v>52.3</v>
      </c>
      <c r="AM94" s="67">
        <v>2361</v>
      </c>
      <c r="AN94" s="67">
        <v>1025</v>
      </c>
      <c r="AO94" s="67">
        <v>43.41</v>
      </c>
      <c r="AP94" s="75">
        <v>24865</v>
      </c>
      <c r="AQ94" s="75">
        <v>15967</v>
      </c>
      <c r="AR94" s="75">
        <v>64.209999999999994</v>
      </c>
    </row>
    <row r="95" spans="1:44" s="61" customFormat="1" ht="15" customHeight="1">
      <c r="A95" s="60" t="s">
        <v>90</v>
      </c>
      <c r="B95" s="63" t="s">
        <v>1609</v>
      </c>
      <c r="C95" s="67">
        <v>596</v>
      </c>
      <c r="D95" s="67">
        <v>390</v>
      </c>
      <c r="E95" s="67">
        <v>65.44</v>
      </c>
      <c r="F95" s="75">
        <v>849</v>
      </c>
      <c r="G95" s="75">
        <v>655</v>
      </c>
      <c r="H95" s="75">
        <v>77.150000000000006</v>
      </c>
      <c r="I95" s="67">
        <v>1650</v>
      </c>
      <c r="J95" s="67">
        <v>1369</v>
      </c>
      <c r="K95" s="67">
        <v>82.97</v>
      </c>
      <c r="L95" s="75">
        <v>1741</v>
      </c>
      <c r="M95" s="75">
        <v>1458</v>
      </c>
      <c r="N95" s="75">
        <v>83.74</v>
      </c>
      <c r="O95" s="67">
        <v>5</v>
      </c>
      <c r="P95" s="67">
        <v>3</v>
      </c>
      <c r="Q95" s="67">
        <v>60</v>
      </c>
      <c r="R95" s="75">
        <v>11</v>
      </c>
      <c r="S95" s="75">
        <v>7</v>
      </c>
      <c r="T95" s="75">
        <v>63.64</v>
      </c>
      <c r="U95" s="67">
        <v>6</v>
      </c>
      <c r="V95" s="67">
        <v>3</v>
      </c>
      <c r="W95" s="67">
        <v>50</v>
      </c>
      <c r="X95" s="75">
        <v>7</v>
      </c>
      <c r="Y95" s="75">
        <v>5</v>
      </c>
      <c r="Z95" s="75">
        <v>71.430000000000007</v>
      </c>
      <c r="AA95" s="67">
        <v>3</v>
      </c>
      <c r="AB95" s="67">
        <v>2</v>
      </c>
      <c r="AC95" s="67">
        <v>66.67</v>
      </c>
      <c r="AD95" s="75">
        <v>4</v>
      </c>
      <c r="AE95" s="75">
        <v>3</v>
      </c>
      <c r="AF95" s="75">
        <v>75</v>
      </c>
      <c r="AG95" s="67">
        <v>6</v>
      </c>
      <c r="AH95" s="67">
        <v>4</v>
      </c>
      <c r="AI95" s="67">
        <v>66.67</v>
      </c>
      <c r="AJ95" s="75">
        <v>5</v>
      </c>
      <c r="AK95" s="75">
        <v>4</v>
      </c>
      <c r="AL95" s="75">
        <v>80</v>
      </c>
      <c r="AM95" s="67">
        <v>267</v>
      </c>
      <c r="AN95" s="67">
        <v>186</v>
      </c>
      <c r="AO95" s="67">
        <v>69.66</v>
      </c>
      <c r="AP95" s="75">
        <v>5150</v>
      </c>
      <c r="AQ95" s="75">
        <v>4089</v>
      </c>
      <c r="AR95" s="75">
        <v>79.400000000000006</v>
      </c>
    </row>
    <row r="96" spans="1:44" s="61" customFormat="1" ht="15" customHeight="1">
      <c r="A96" s="60" t="s">
        <v>91</v>
      </c>
      <c r="B96" s="63" t="s">
        <v>1615</v>
      </c>
      <c r="C96" s="67">
        <v>652</v>
      </c>
      <c r="D96" s="67">
        <v>366</v>
      </c>
      <c r="E96" s="67">
        <v>56.13</v>
      </c>
      <c r="F96" s="75">
        <v>907</v>
      </c>
      <c r="G96" s="75">
        <v>564</v>
      </c>
      <c r="H96" s="75">
        <v>62.18</v>
      </c>
      <c r="I96" s="67">
        <v>1784</v>
      </c>
      <c r="J96" s="67">
        <v>1238</v>
      </c>
      <c r="K96" s="67">
        <v>69.39</v>
      </c>
      <c r="L96" s="75">
        <v>1971</v>
      </c>
      <c r="M96" s="75">
        <v>1360</v>
      </c>
      <c r="N96" s="75">
        <v>69</v>
      </c>
      <c r="O96" s="67">
        <v>17</v>
      </c>
      <c r="P96" s="67">
        <v>9</v>
      </c>
      <c r="Q96" s="67">
        <v>52.94</v>
      </c>
      <c r="R96" s="75">
        <v>37</v>
      </c>
      <c r="S96" s="75">
        <v>21</v>
      </c>
      <c r="T96" s="75">
        <v>56.76</v>
      </c>
      <c r="U96" s="67">
        <v>98</v>
      </c>
      <c r="V96" s="67">
        <v>50</v>
      </c>
      <c r="W96" s="67">
        <v>51.02</v>
      </c>
      <c r="X96" s="75">
        <v>133</v>
      </c>
      <c r="Y96" s="75">
        <v>69</v>
      </c>
      <c r="Z96" s="75">
        <v>51.88</v>
      </c>
      <c r="AA96" s="67">
        <v>4</v>
      </c>
      <c r="AB96" s="67">
        <v>4</v>
      </c>
      <c r="AC96" s="67">
        <v>100</v>
      </c>
      <c r="AD96" s="75">
        <v>7</v>
      </c>
      <c r="AE96" s="75">
        <v>5</v>
      </c>
      <c r="AF96" s="75">
        <v>71.430000000000007</v>
      </c>
      <c r="AG96" s="67">
        <v>29</v>
      </c>
      <c r="AH96" s="67">
        <v>14</v>
      </c>
      <c r="AI96" s="67">
        <v>48.28</v>
      </c>
      <c r="AJ96" s="75">
        <v>39</v>
      </c>
      <c r="AK96" s="75">
        <v>21</v>
      </c>
      <c r="AL96" s="75">
        <v>53.85</v>
      </c>
      <c r="AM96" s="67">
        <v>607</v>
      </c>
      <c r="AN96" s="67">
        <v>302</v>
      </c>
      <c r="AO96" s="67">
        <v>49.75</v>
      </c>
      <c r="AP96" s="75">
        <v>6285</v>
      </c>
      <c r="AQ96" s="75">
        <v>4023</v>
      </c>
      <c r="AR96" s="75">
        <v>64.010000000000005</v>
      </c>
    </row>
    <row r="97" spans="1:44" s="61" customFormat="1" ht="15" customHeight="1">
      <c r="A97" s="60" t="s">
        <v>92</v>
      </c>
      <c r="B97" s="63" t="s">
        <v>1624</v>
      </c>
      <c r="C97" s="67">
        <v>7136</v>
      </c>
      <c r="D97" s="67">
        <v>3680</v>
      </c>
      <c r="E97" s="67">
        <v>51.57</v>
      </c>
      <c r="F97" s="75">
        <v>11107</v>
      </c>
      <c r="G97" s="75">
        <v>7187</v>
      </c>
      <c r="H97" s="75">
        <v>64.709999999999994</v>
      </c>
      <c r="I97" s="67">
        <v>14590</v>
      </c>
      <c r="J97" s="67">
        <v>10891</v>
      </c>
      <c r="K97" s="67">
        <v>74.650000000000006</v>
      </c>
      <c r="L97" s="75">
        <v>17044</v>
      </c>
      <c r="M97" s="75">
        <v>12649</v>
      </c>
      <c r="N97" s="75">
        <v>74.209999999999994</v>
      </c>
      <c r="O97" s="67">
        <v>187</v>
      </c>
      <c r="P97" s="67">
        <v>114</v>
      </c>
      <c r="Q97" s="67">
        <v>60.96</v>
      </c>
      <c r="R97" s="75">
        <v>282</v>
      </c>
      <c r="S97" s="75">
        <v>173</v>
      </c>
      <c r="T97" s="75">
        <v>61.35</v>
      </c>
      <c r="U97" s="67">
        <v>363</v>
      </c>
      <c r="V97" s="67">
        <v>186</v>
      </c>
      <c r="W97" s="67">
        <v>51.24</v>
      </c>
      <c r="X97" s="75">
        <v>467</v>
      </c>
      <c r="Y97" s="75">
        <v>257</v>
      </c>
      <c r="Z97" s="75">
        <v>55.03</v>
      </c>
      <c r="AA97" s="67">
        <v>27</v>
      </c>
      <c r="AB97" s="67">
        <v>14</v>
      </c>
      <c r="AC97" s="67">
        <v>51.85</v>
      </c>
      <c r="AD97" s="75">
        <v>31</v>
      </c>
      <c r="AE97" s="75">
        <v>15</v>
      </c>
      <c r="AF97" s="75">
        <v>48.39</v>
      </c>
      <c r="AG97" s="67">
        <v>255</v>
      </c>
      <c r="AH97" s="67">
        <v>126</v>
      </c>
      <c r="AI97" s="67">
        <v>49.41</v>
      </c>
      <c r="AJ97" s="75">
        <v>358</v>
      </c>
      <c r="AK97" s="75">
        <v>208</v>
      </c>
      <c r="AL97" s="75">
        <v>58.1</v>
      </c>
      <c r="AM97" s="67">
        <v>2594</v>
      </c>
      <c r="AN97" s="67">
        <v>1290</v>
      </c>
      <c r="AO97" s="67">
        <v>49.73</v>
      </c>
      <c r="AP97" s="75">
        <v>54441</v>
      </c>
      <c r="AQ97" s="75">
        <v>36790</v>
      </c>
      <c r="AR97" s="75">
        <v>67.58</v>
      </c>
    </row>
    <row r="98" spans="1:44" s="61" customFormat="1" ht="15" customHeight="1">
      <c r="A98" s="60" t="s">
        <v>93</v>
      </c>
      <c r="B98" s="63" t="s">
        <v>1636</v>
      </c>
      <c r="C98" s="67">
        <v>55</v>
      </c>
      <c r="D98" s="67">
        <v>30</v>
      </c>
      <c r="E98" s="67">
        <v>54.55</v>
      </c>
      <c r="F98" s="75">
        <v>65</v>
      </c>
      <c r="G98" s="75">
        <v>44</v>
      </c>
      <c r="H98" s="75">
        <v>67.69</v>
      </c>
      <c r="I98" s="67">
        <v>6722</v>
      </c>
      <c r="J98" s="67">
        <v>5390</v>
      </c>
      <c r="K98" s="67">
        <v>80.180000000000007</v>
      </c>
      <c r="L98" s="75">
        <v>7573</v>
      </c>
      <c r="M98" s="75">
        <v>6084</v>
      </c>
      <c r="N98" s="75">
        <v>80.34</v>
      </c>
      <c r="O98" s="67">
        <v>25</v>
      </c>
      <c r="P98" s="67">
        <v>16</v>
      </c>
      <c r="Q98" s="67">
        <v>64</v>
      </c>
      <c r="R98" s="75">
        <v>35</v>
      </c>
      <c r="S98" s="75">
        <v>23</v>
      </c>
      <c r="T98" s="75">
        <v>65.709999999999994</v>
      </c>
      <c r="U98" s="67">
        <v>78</v>
      </c>
      <c r="V98" s="67">
        <v>43</v>
      </c>
      <c r="W98" s="67">
        <v>55.13</v>
      </c>
      <c r="X98" s="75">
        <v>102</v>
      </c>
      <c r="Y98" s="75">
        <v>68</v>
      </c>
      <c r="Z98" s="75">
        <v>66.67</v>
      </c>
      <c r="AA98" s="67">
        <v>19</v>
      </c>
      <c r="AB98" s="67">
        <v>12</v>
      </c>
      <c r="AC98" s="67">
        <v>63.16</v>
      </c>
      <c r="AD98" s="75">
        <v>22</v>
      </c>
      <c r="AE98" s="75">
        <v>17</v>
      </c>
      <c r="AF98" s="75">
        <v>77.27</v>
      </c>
      <c r="AG98" s="67">
        <v>31</v>
      </c>
      <c r="AH98" s="67">
        <v>19</v>
      </c>
      <c r="AI98" s="67">
        <v>61.29</v>
      </c>
      <c r="AJ98" s="75">
        <v>36</v>
      </c>
      <c r="AK98" s="75">
        <v>24</v>
      </c>
      <c r="AL98" s="75">
        <v>66.67</v>
      </c>
      <c r="AM98" s="67">
        <v>947</v>
      </c>
      <c r="AN98" s="67">
        <v>625</v>
      </c>
      <c r="AO98" s="67">
        <v>66</v>
      </c>
      <c r="AP98" s="75">
        <v>15710</v>
      </c>
      <c r="AQ98" s="75">
        <v>12395</v>
      </c>
      <c r="AR98" s="75">
        <v>78.900000000000006</v>
      </c>
    </row>
    <row r="99" spans="1:44" s="61" customFormat="1" ht="15" customHeight="1">
      <c r="A99" s="60" t="s">
        <v>94</v>
      </c>
      <c r="B99" s="63" t="s">
        <v>1642</v>
      </c>
      <c r="C99" s="67">
        <v>1478</v>
      </c>
      <c r="D99" s="67">
        <v>889</v>
      </c>
      <c r="E99" s="67">
        <v>60.15</v>
      </c>
      <c r="F99" s="75">
        <v>2213</v>
      </c>
      <c r="G99" s="75">
        <v>1591</v>
      </c>
      <c r="H99" s="75">
        <v>71.89</v>
      </c>
      <c r="I99" s="67">
        <v>999</v>
      </c>
      <c r="J99" s="67">
        <v>800</v>
      </c>
      <c r="K99" s="67">
        <v>80.08</v>
      </c>
      <c r="L99" s="75">
        <v>1093</v>
      </c>
      <c r="M99" s="75">
        <v>860</v>
      </c>
      <c r="N99" s="75">
        <v>78.680000000000007</v>
      </c>
      <c r="O99" s="67">
        <v>28</v>
      </c>
      <c r="P99" s="67">
        <v>15</v>
      </c>
      <c r="Q99" s="67">
        <v>53.57</v>
      </c>
      <c r="R99" s="75">
        <v>19</v>
      </c>
      <c r="S99" s="75">
        <v>10</v>
      </c>
      <c r="T99" s="75">
        <v>52.63</v>
      </c>
      <c r="U99" s="67">
        <v>11</v>
      </c>
      <c r="V99" s="67">
        <v>5</v>
      </c>
      <c r="W99" s="67">
        <v>45.45</v>
      </c>
      <c r="X99" s="75">
        <v>29</v>
      </c>
      <c r="Y99" s="75">
        <v>12</v>
      </c>
      <c r="Z99" s="75">
        <v>41.38</v>
      </c>
      <c r="AA99" s="67">
        <v>0</v>
      </c>
      <c r="AB99" s="67">
        <v>0</v>
      </c>
      <c r="AC99" s="67">
        <v>0</v>
      </c>
      <c r="AD99" s="75">
        <v>0</v>
      </c>
      <c r="AE99" s="75">
        <v>0</v>
      </c>
      <c r="AF99" s="75">
        <v>0</v>
      </c>
      <c r="AG99" s="67">
        <v>6</v>
      </c>
      <c r="AH99" s="67">
        <v>5</v>
      </c>
      <c r="AI99" s="67">
        <v>83.33</v>
      </c>
      <c r="AJ99" s="75">
        <v>12</v>
      </c>
      <c r="AK99" s="75">
        <v>3</v>
      </c>
      <c r="AL99" s="75">
        <v>25</v>
      </c>
      <c r="AM99" s="67">
        <v>151</v>
      </c>
      <c r="AN99" s="67">
        <v>70</v>
      </c>
      <c r="AO99" s="67">
        <v>46.36</v>
      </c>
      <c r="AP99" s="75">
        <v>6039</v>
      </c>
      <c r="AQ99" s="75">
        <v>4260</v>
      </c>
      <c r="AR99" s="75">
        <v>70.540000000000006</v>
      </c>
    </row>
    <row r="100" spans="1:44" s="61" customFormat="1" ht="15" customHeight="1">
      <c r="A100" s="60" t="s">
        <v>95</v>
      </c>
      <c r="B100" s="63" t="s">
        <v>1648</v>
      </c>
      <c r="C100" s="67">
        <v>499</v>
      </c>
      <c r="D100" s="67">
        <v>294</v>
      </c>
      <c r="E100" s="67">
        <v>58.92</v>
      </c>
      <c r="F100" s="75">
        <v>706</v>
      </c>
      <c r="G100" s="75">
        <v>554</v>
      </c>
      <c r="H100" s="75">
        <v>78.47</v>
      </c>
      <c r="I100" s="67">
        <v>5990</v>
      </c>
      <c r="J100" s="67">
        <v>4880</v>
      </c>
      <c r="K100" s="67">
        <v>81.47</v>
      </c>
      <c r="L100" s="75">
        <v>6740</v>
      </c>
      <c r="M100" s="75">
        <v>5410</v>
      </c>
      <c r="N100" s="75">
        <v>80.27</v>
      </c>
      <c r="O100" s="67">
        <v>33</v>
      </c>
      <c r="P100" s="67">
        <v>18</v>
      </c>
      <c r="Q100" s="67">
        <v>54.55</v>
      </c>
      <c r="R100" s="75">
        <v>48</v>
      </c>
      <c r="S100" s="75">
        <v>30</v>
      </c>
      <c r="T100" s="75">
        <v>62.5</v>
      </c>
      <c r="U100" s="67">
        <v>55</v>
      </c>
      <c r="V100" s="67">
        <v>38</v>
      </c>
      <c r="W100" s="67">
        <v>69.09</v>
      </c>
      <c r="X100" s="75">
        <v>81</v>
      </c>
      <c r="Y100" s="75">
        <v>54</v>
      </c>
      <c r="Z100" s="75">
        <v>66.67</v>
      </c>
      <c r="AA100" s="67">
        <v>3</v>
      </c>
      <c r="AB100" s="67">
        <v>2</v>
      </c>
      <c r="AC100" s="67">
        <v>66.67</v>
      </c>
      <c r="AD100" s="75">
        <v>5</v>
      </c>
      <c r="AE100" s="75">
        <v>3</v>
      </c>
      <c r="AF100" s="75">
        <v>60</v>
      </c>
      <c r="AG100" s="67">
        <v>39</v>
      </c>
      <c r="AH100" s="67">
        <v>24</v>
      </c>
      <c r="AI100" s="67">
        <v>61.54</v>
      </c>
      <c r="AJ100" s="75">
        <v>40</v>
      </c>
      <c r="AK100" s="75">
        <v>25</v>
      </c>
      <c r="AL100" s="75">
        <v>62.5</v>
      </c>
      <c r="AM100" s="67">
        <v>921</v>
      </c>
      <c r="AN100" s="67">
        <v>617</v>
      </c>
      <c r="AO100" s="67">
        <v>66.989999999999995</v>
      </c>
      <c r="AP100" s="75">
        <v>15160</v>
      </c>
      <c r="AQ100" s="75">
        <v>11949</v>
      </c>
      <c r="AR100" s="75">
        <v>78.819999999999993</v>
      </c>
    </row>
    <row r="101" spans="1:44" s="61" customFormat="1" ht="15" customHeight="1">
      <c r="A101" s="60" t="s">
        <v>96</v>
      </c>
      <c r="B101" s="63" t="s">
        <v>1654</v>
      </c>
      <c r="C101" s="67">
        <v>577</v>
      </c>
      <c r="D101" s="67">
        <v>363</v>
      </c>
      <c r="E101" s="67">
        <v>62.91</v>
      </c>
      <c r="F101" s="75">
        <v>783</v>
      </c>
      <c r="G101" s="75">
        <v>609</v>
      </c>
      <c r="H101" s="75">
        <v>77.78</v>
      </c>
      <c r="I101" s="67">
        <v>1247</v>
      </c>
      <c r="J101" s="67">
        <v>887</v>
      </c>
      <c r="K101" s="67">
        <v>71.13</v>
      </c>
      <c r="L101" s="75">
        <v>1383</v>
      </c>
      <c r="M101" s="75">
        <v>965</v>
      </c>
      <c r="N101" s="75">
        <v>69.78</v>
      </c>
      <c r="O101" s="67">
        <v>13</v>
      </c>
      <c r="P101" s="67">
        <v>6</v>
      </c>
      <c r="Q101" s="67">
        <v>46.15</v>
      </c>
      <c r="R101" s="75">
        <v>16</v>
      </c>
      <c r="S101" s="75">
        <v>8</v>
      </c>
      <c r="T101" s="75">
        <v>50</v>
      </c>
      <c r="U101" s="67">
        <v>28</v>
      </c>
      <c r="V101" s="67">
        <v>17</v>
      </c>
      <c r="W101" s="67">
        <v>60.71</v>
      </c>
      <c r="X101" s="75">
        <v>23</v>
      </c>
      <c r="Y101" s="75">
        <v>16</v>
      </c>
      <c r="Z101" s="75">
        <v>69.569999999999993</v>
      </c>
      <c r="AA101" s="67">
        <v>2</v>
      </c>
      <c r="AB101" s="67">
        <v>1</v>
      </c>
      <c r="AC101" s="67">
        <v>50</v>
      </c>
      <c r="AD101" s="75">
        <v>3</v>
      </c>
      <c r="AE101" s="75">
        <v>2</v>
      </c>
      <c r="AF101" s="75">
        <v>66.67</v>
      </c>
      <c r="AG101" s="67">
        <v>14</v>
      </c>
      <c r="AH101" s="67">
        <v>10</v>
      </c>
      <c r="AI101" s="67">
        <v>71.430000000000007</v>
      </c>
      <c r="AJ101" s="75">
        <v>8</v>
      </c>
      <c r="AK101" s="75">
        <v>2</v>
      </c>
      <c r="AL101" s="75">
        <v>25</v>
      </c>
      <c r="AM101" s="67">
        <v>127</v>
      </c>
      <c r="AN101" s="67">
        <v>66</v>
      </c>
      <c r="AO101" s="67">
        <v>51.97</v>
      </c>
      <c r="AP101" s="75">
        <v>4224</v>
      </c>
      <c r="AQ101" s="75">
        <v>2952</v>
      </c>
      <c r="AR101" s="75">
        <v>69.89</v>
      </c>
    </row>
    <row r="102" spans="1:44" s="61" customFormat="1" ht="15" customHeight="1">
      <c r="A102" s="60" t="s">
        <v>97</v>
      </c>
      <c r="B102" s="63" t="s">
        <v>1660</v>
      </c>
      <c r="C102" s="67">
        <v>1703</v>
      </c>
      <c r="D102" s="67">
        <v>1059</v>
      </c>
      <c r="E102" s="67">
        <v>62.18</v>
      </c>
      <c r="F102" s="75">
        <v>2776</v>
      </c>
      <c r="G102" s="75">
        <v>2106</v>
      </c>
      <c r="H102" s="75">
        <v>75.86</v>
      </c>
      <c r="I102" s="67">
        <v>3192</v>
      </c>
      <c r="J102" s="67">
        <v>2586</v>
      </c>
      <c r="K102" s="67">
        <v>81.02</v>
      </c>
      <c r="L102" s="75">
        <v>3782</v>
      </c>
      <c r="M102" s="75">
        <v>3075</v>
      </c>
      <c r="N102" s="75">
        <v>81.31</v>
      </c>
      <c r="O102" s="67">
        <v>12</v>
      </c>
      <c r="P102" s="67">
        <v>6</v>
      </c>
      <c r="Q102" s="67">
        <v>50</v>
      </c>
      <c r="R102" s="75">
        <v>21</v>
      </c>
      <c r="S102" s="75">
        <v>13</v>
      </c>
      <c r="T102" s="75">
        <v>61.9</v>
      </c>
      <c r="U102" s="67">
        <v>22</v>
      </c>
      <c r="V102" s="67">
        <v>12</v>
      </c>
      <c r="W102" s="67">
        <v>54.55</v>
      </c>
      <c r="X102" s="75">
        <v>44</v>
      </c>
      <c r="Y102" s="75">
        <v>27</v>
      </c>
      <c r="Z102" s="75">
        <v>61.36</v>
      </c>
      <c r="AA102" s="67">
        <v>1</v>
      </c>
      <c r="AB102" s="67">
        <v>1</v>
      </c>
      <c r="AC102" s="67">
        <v>100</v>
      </c>
      <c r="AD102" s="75">
        <v>4</v>
      </c>
      <c r="AE102" s="75">
        <v>1</v>
      </c>
      <c r="AF102" s="75">
        <v>25</v>
      </c>
      <c r="AG102" s="67">
        <v>11</v>
      </c>
      <c r="AH102" s="67">
        <v>7</v>
      </c>
      <c r="AI102" s="67">
        <v>63.64</v>
      </c>
      <c r="AJ102" s="75">
        <v>15</v>
      </c>
      <c r="AK102" s="75">
        <v>10</v>
      </c>
      <c r="AL102" s="75">
        <v>66.67</v>
      </c>
      <c r="AM102" s="67">
        <v>458</v>
      </c>
      <c r="AN102" s="67">
        <v>248</v>
      </c>
      <c r="AO102" s="67">
        <v>54.15</v>
      </c>
      <c r="AP102" s="75">
        <v>12041</v>
      </c>
      <c r="AQ102" s="75">
        <v>9151</v>
      </c>
      <c r="AR102" s="75">
        <v>76</v>
      </c>
    </row>
    <row r="103" spans="1:44" s="61" customFormat="1" ht="15" customHeight="1">
      <c r="A103" s="60" t="s">
        <v>98</v>
      </c>
      <c r="B103" s="63" t="s">
        <v>1667</v>
      </c>
      <c r="C103" s="67">
        <v>1126</v>
      </c>
      <c r="D103" s="67">
        <v>697</v>
      </c>
      <c r="E103" s="67">
        <v>61.9</v>
      </c>
      <c r="F103" s="75">
        <v>1441</v>
      </c>
      <c r="G103" s="75">
        <v>1064</v>
      </c>
      <c r="H103" s="75">
        <v>73.84</v>
      </c>
      <c r="I103" s="67">
        <v>2476</v>
      </c>
      <c r="J103" s="67">
        <v>1865</v>
      </c>
      <c r="K103" s="67">
        <v>75.319999999999993</v>
      </c>
      <c r="L103" s="75">
        <v>2654</v>
      </c>
      <c r="M103" s="75">
        <v>1989</v>
      </c>
      <c r="N103" s="75">
        <v>74.94</v>
      </c>
      <c r="O103" s="67">
        <v>14</v>
      </c>
      <c r="P103" s="67">
        <v>5</v>
      </c>
      <c r="Q103" s="67">
        <v>35.71</v>
      </c>
      <c r="R103" s="75">
        <v>10</v>
      </c>
      <c r="S103" s="75">
        <v>7</v>
      </c>
      <c r="T103" s="75">
        <v>70</v>
      </c>
      <c r="U103" s="67">
        <v>12</v>
      </c>
      <c r="V103" s="67">
        <v>7</v>
      </c>
      <c r="W103" s="67">
        <v>58.33</v>
      </c>
      <c r="X103" s="75">
        <v>30</v>
      </c>
      <c r="Y103" s="75">
        <v>10</v>
      </c>
      <c r="Z103" s="75">
        <v>33.33</v>
      </c>
      <c r="AA103" s="67">
        <v>3</v>
      </c>
      <c r="AB103" s="67">
        <v>1</v>
      </c>
      <c r="AC103" s="67">
        <v>33.33</v>
      </c>
      <c r="AD103" s="75">
        <v>2</v>
      </c>
      <c r="AE103" s="75">
        <v>1</v>
      </c>
      <c r="AF103" s="75">
        <v>50</v>
      </c>
      <c r="AG103" s="67">
        <v>16</v>
      </c>
      <c r="AH103" s="67">
        <v>7</v>
      </c>
      <c r="AI103" s="67">
        <v>43.75</v>
      </c>
      <c r="AJ103" s="75">
        <v>23</v>
      </c>
      <c r="AK103" s="75">
        <v>9</v>
      </c>
      <c r="AL103" s="75">
        <v>39.130000000000003</v>
      </c>
      <c r="AM103" s="67">
        <v>339</v>
      </c>
      <c r="AN103" s="67">
        <v>215</v>
      </c>
      <c r="AO103" s="67">
        <v>63.42</v>
      </c>
      <c r="AP103" s="75">
        <v>8146</v>
      </c>
      <c r="AQ103" s="75">
        <v>5877</v>
      </c>
      <c r="AR103" s="75">
        <v>72.150000000000006</v>
      </c>
    </row>
    <row r="104" spans="1:44" s="61" customFormat="1" ht="15" customHeight="1">
      <c r="A104" s="60" t="s">
        <v>99</v>
      </c>
      <c r="B104" s="63" t="s">
        <v>1673</v>
      </c>
      <c r="C104" s="67">
        <v>1886</v>
      </c>
      <c r="D104" s="67">
        <v>1114</v>
      </c>
      <c r="E104" s="67">
        <v>59.07</v>
      </c>
      <c r="F104" s="75">
        <v>2694</v>
      </c>
      <c r="G104" s="75">
        <v>1990</v>
      </c>
      <c r="H104" s="75">
        <v>73.87</v>
      </c>
      <c r="I104" s="67">
        <v>3277</v>
      </c>
      <c r="J104" s="67">
        <v>2628</v>
      </c>
      <c r="K104" s="67">
        <v>80.2</v>
      </c>
      <c r="L104" s="75">
        <v>3662</v>
      </c>
      <c r="M104" s="75">
        <v>2929</v>
      </c>
      <c r="N104" s="75">
        <v>79.98</v>
      </c>
      <c r="O104" s="67">
        <v>12</v>
      </c>
      <c r="P104" s="67">
        <v>9</v>
      </c>
      <c r="Q104" s="67">
        <v>75</v>
      </c>
      <c r="R104" s="75">
        <v>10</v>
      </c>
      <c r="S104" s="75">
        <v>7</v>
      </c>
      <c r="T104" s="75">
        <v>70</v>
      </c>
      <c r="U104" s="67">
        <v>14</v>
      </c>
      <c r="V104" s="67">
        <v>8</v>
      </c>
      <c r="W104" s="67">
        <v>57.14</v>
      </c>
      <c r="X104" s="75">
        <v>26</v>
      </c>
      <c r="Y104" s="75">
        <v>18</v>
      </c>
      <c r="Z104" s="75">
        <v>69.23</v>
      </c>
      <c r="AA104" s="67">
        <v>2</v>
      </c>
      <c r="AB104" s="67">
        <v>1</v>
      </c>
      <c r="AC104" s="67">
        <v>50</v>
      </c>
      <c r="AD104" s="75">
        <v>6</v>
      </c>
      <c r="AE104" s="75">
        <v>2</v>
      </c>
      <c r="AF104" s="75">
        <v>33.33</v>
      </c>
      <c r="AG104" s="67">
        <v>12</v>
      </c>
      <c r="AH104" s="67">
        <v>8</v>
      </c>
      <c r="AI104" s="67">
        <v>66.67</v>
      </c>
      <c r="AJ104" s="75">
        <v>30</v>
      </c>
      <c r="AK104" s="75">
        <v>20</v>
      </c>
      <c r="AL104" s="75">
        <v>66.67</v>
      </c>
      <c r="AM104" s="67">
        <v>579</v>
      </c>
      <c r="AN104" s="67">
        <v>343</v>
      </c>
      <c r="AO104" s="67">
        <v>59.24</v>
      </c>
      <c r="AP104" s="75">
        <v>12210</v>
      </c>
      <c r="AQ104" s="75">
        <v>9077</v>
      </c>
      <c r="AR104" s="75">
        <v>74.34</v>
      </c>
    </row>
    <row r="105" spans="1:44" s="61" customFormat="1" ht="15" customHeight="1">
      <c r="A105" s="60" t="s">
        <v>100</v>
      </c>
      <c r="B105" s="63" t="s">
        <v>1304</v>
      </c>
      <c r="C105" s="67">
        <v>342</v>
      </c>
      <c r="D105" s="67">
        <v>156</v>
      </c>
      <c r="E105" s="67">
        <v>45.61</v>
      </c>
      <c r="F105" s="75">
        <v>521</v>
      </c>
      <c r="G105" s="75">
        <v>343</v>
      </c>
      <c r="H105" s="75">
        <v>65.83</v>
      </c>
      <c r="I105" s="67">
        <v>1187</v>
      </c>
      <c r="J105" s="67">
        <v>918</v>
      </c>
      <c r="K105" s="67">
        <v>77.34</v>
      </c>
      <c r="L105" s="75">
        <v>1341</v>
      </c>
      <c r="M105" s="75">
        <v>1050</v>
      </c>
      <c r="N105" s="75">
        <v>78.3</v>
      </c>
      <c r="O105" s="67">
        <v>1</v>
      </c>
      <c r="P105" s="67">
        <v>0</v>
      </c>
      <c r="Q105" s="67">
        <v>0</v>
      </c>
      <c r="R105" s="75">
        <v>2</v>
      </c>
      <c r="S105" s="75">
        <v>1</v>
      </c>
      <c r="T105" s="75">
        <v>50</v>
      </c>
      <c r="U105" s="67">
        <v>6</v>
      </c>
      <c r="V105" s="67">
        <v>2</v>
      </c>
      <c r="W105" s="67">
        <v>33.33</v>
      </c>
      <c r="X105" s="75">
        <v>6</v>
      </c>
      <c r="Y105" s="75">
        <v>2</v>
      </c>
      <c r="Z105" s="75">
        <v>33.33</v>
      </c>
      <c r="AA105" s="67">
        <v>1</v>
      </c>
      <c r="AB105" s="67">
        <v>1</v>
      </c>
      <c r="AC105" s="67">
        <v>100</v>
      </c>
      <c r="AD105" s="75">
        <v>3</v>
      </c>
      <c r="AE105" s="75">
        <v>2</v>
      </c>
      <c r="AF105" s="75">
        <v>66.67</v>
      </c>
      <c r="AG105" s="67">
        <v>4</v>
      </c>
      <c r="AH105" s="67">
        <v>1</v>
      </c>
      <c r="AI105" s="67">
        <v>25</v>
      </c>
      <c r="AJ105" s="75">
        <v>5</v>
      </c>
      <c r="AK105" s="75">
        <v>2</v>
      </c>
      <c r="AL105" s="75">
        <v>40</v>
      </c>
      <c r="AM105" s="67">
        <v>66</v>
      </c>
      <c r="AN105" s="67">
        <v>39</v>
      </c>
      <c r="AO105" s="67">
        <v>59.09</v>
      </c>
      <c r="AP105" s="75">
        <v>3485</v>
      </c>
      <c r="AQ105" s="75">
        <v>2517</v>
      </c>
      <c r="AR105" s="75">
        <v>72.22</v>
      </c>
    </row>
    <row r="106" spans="1:44" s="61" customFormat="1" ht="15" customHeight="1">
      <c r="A106" s="60" t="s">
        <v>101</v>
      </c>
      <c r="B106" s="63" t="s">
        <v>769</v>
      </c>
      <c r="C106" s="67">
        <v>1835</v>
      </c>
      <c r="D106" s="67">
        <v>1033</v>
      </c>
      <c r="E106" s="67">
        <v>56.29</v>
      </c>
      <c r="F106" s="75">
        <v>2908</v>
      </c>
      <c r="G106" s="75">
        <v>2079</v>
      </c>
      <c r="H106" s="75">
        <v>71.489999999999995</v>
      </c>
      <c r="I106" s="67">
        <v>2563</v>
      </c>
      <c r="J106" s="67">
        <v>2025</v>
      </c>
      <c r="K106" s="67">
        <v>79.010000000000005</v>
      </c>
      <c r="L106" s="75">
        <v>3020</v>
      </c>
      <c r="M106" s="75">
        <v>2385</v>
      </c>
      <c r="N106" s="75">
        <v>78.97</v>
      </c>
      <c r="O106" s="67">
        <v>13</v>
      </c>
      <c r="P106" s="67">
        <v>7</v>
      </c>
      <c r="Q106" s="67">
        <v>53.85</v>
      </c>
      <c r="R106" s="75">
        <v>23</v>
      </c>
      <c r="S106" s="75">
        <v>14</v>
      </c>
      <c r="T106" s="75">
        <v>60.87</v>
      </c>
      <c r="U106" s="67">
        <v>32</v>
      </c>
      <c r="V106" s="67">
        <v>16</v>
      </c>
      <c r="W106" s="67">
        <v>50</v>
      </c>
      <c r="X106" s="75">
        <v>35</v>
      </c>
      <c r="Y106" s="75">
        <v>15</v>
      </c>
      <c r="Z106" s="75">
        <v>42.86</v>
      </c>
      <c r="AA106" s="67">
        <v>1</v>
      </c>
      <c r="AB106" s="67">
        <v>0</v>
      </c>
      <c r="AC106" s="67">
        <v>0</v>
      </c>
      <c r="AD106" s="75">
        <v>3</v>
      </c>
      <c r="AE106" s="75">
        <v>1</v>
      </c>
      <c r="AF106" s="75">
        <v>33.33</v>
      </c>
      <c r="AG106" s="67">
        <v>8</v>
      </c>
      <c r="AH106" s="67">
        <v>8</v>
      </c>
      <c r="AI106" s="67">
        <v>100</v>
      </c>
      <c r="AJ106" s="75">
        <v>10</v>
      </c>
      <c r="AK106" s="75">
        <v>6</v>
      </c>
      <c r="AL106" s="75">
        <v>60</v>
      </c>
      <c r="AM106" s="67">
        <v>344</v>
      </c>
      <c r="AN106" s="67">
        <v>180</v>
      </c>
      <c r="AO106" s="67">
        <v>52.33</v>
      </c>
      <c r="AP106" s="75">
        <v>10795</v>
      </c>
      <c r="AQ106" s="75">
        <v>7769</v>
      </c>
      <c r="AR106" s="75">
        <v>71.97</v>
      </c>
    </row>
    <row r="107" spans="1:44" s="61" customFormat="1" ht="15" customHeight="1">
      <c r="A107" s="60" t="s">
        <v>102</v>
      </c>
      <c r="B107" s="63" t="s">
        <v>1174</v>
      </c>
      <c r="C107" s="67">
        <v>1369</v>
      </c>
      <c r="D107" s="67">
        <v>872</v>
      </c>
      <c r="E107" s="67">
        <v>63.7</v>
      </c>
      <c r="F107" s="75">
        <v>1978</v>
      </c>
      <c r="G107" s="75">
        <v>1493</v>
      </c>
      <c r="H107" s="75">
        <v>75.48</v>
      </c>
      <c r="I107" s="67">
        <v>5562</v>
      </c>
      <c r="J107" s="67">
        <v>4551</v>
      </c>
      <c r="K107" s="67">
        <v>81.819999999999993</v>
      </c>
      <c r="L107" s="75">
        <v>6092</v>
      </c>
      <c r="M107" s="75">
        <v>5016</v>
      </c>
      <c r="N107" s="75">
        <v>82.34</v>
      </c>
      <c r="O107" s="67">
        <v>30</v>
      </c>
      <c r="P107" s="67">
        <v>18</v>
      </c>
      <c r="Q107" s="67">
        <v>60</v>
      </c>
      <c r="R107" s="75">
        <v>46</v>
      </c>
      <c r="S107" s="75">
        <v>28</v>
      </c>
      <c r="T107" s="75">
        <v>60.87</v>
      </c>
      <c r="U107" s="67">
        <v>35</v>
      </c>
      <c r="V107" s="67">
        <v>22</v>
      </c>
      <c r="W107" s="67">
        <v>62.86</v>
      </c>
      <c r="X107" s="75">
        <v>48</v>
      </c>
      <c r="Y107" s="75">
        <v>31</v>
      </c>
      <c r="Z107" s="75">
        <v>64.58</v>
      </c>
      <c r="AA107" s="67">
        <v>3</v>
      </c>
      <c r="AB107" s="67">
        <v>2</v>
      </c>
      <c r="AC107" s="67">
        <v>66.67</v>
      </c>
      <c r="AD107" s="75">
        <v>3</v>
      </c>
      <c r="AE107" s="75">
        <v>1</v>
      </c>
      <c r="AF107" s="75">
        <v>33.33</v>
      </c>
      <c r="AG107" s="67">
        <v>49</v>
      </c>
      <c r="AH107" s="67">
        <v>34</v>
      </c>
      <c r="AI107" s="67">
        <v>69.39</v>
      </c>
      <c r="AJ107" s="75">
        <v>39</v>
      </c>
      <c r="AK107" s="75">
        <v>25</v>
      </c>
      <c r="AL107" s="75">
        <v>64.099999999999994</v>
      </c>
      <c r="AM107" s="67">
        <v>862</v>
      </c>
      <c r="AN107" s="67">
        <v>577</v>
      </c>
      <c r="AO107" s="67">
        <v>66.94</v>
      </c>
      <c r="AP107" s="75">
        <v>16116</v>
      </c>
      <c r="AQ107" s="75">
        <v>12670</v>
      </c>
      <c r="AR107" s="75">
        <v>78.62</v>
      </c>
    </row>
    <row r="108" spans="1:44" s="61" customFormat="1" ht="15" customHeight="1">
      <c r="A108" s="60" t="s">
        <v>103</v>
      </c>
      <c r="B108" s="63" t="s">
        <v>1698</v>
      </c>
      <c r="C108" s="67">
        <v>457</v>
      </c>
      <c r="D108" s="67">
        <v>273</v>
      </c>
      <c r="E108" s="67">
        <v>59.74</v>
      </c>
      <c r="F108" s="75">
        <v>616</v>
      </c>
      <c r="G108" s="75">
        <v>421</v>
      </c>
      <c r="H108" s="75">
        <v>68.34</v>
      </c>
      <c r="I108" s="67">
        <v>1639</v>
      </c>
      <c r="J108" s="67">
        <v>1299</v>
      </c>
      <c r="K108" s="67">
        <v>79.260000000000005</v>
      </c>
      <c r="L108" s="75">
        <v>1832</v>
      </c>
      <c r="M108" s="75">
        <v>1475</v>
      </c>
      <c r="N108" s="75">
        <v>80.510000000000005</v>
      </c>
      <c r="O108" s="67">
        <v>4</v>
      </c>
      <c r="P108" s="67">
        <v>2</v>
      </c>
      <c r="Q108" s="67">
        <v>50</v>
      </c>
      <c r="R108" s="75">
        <v>7</v>
      </c>
      <c r="S108" s="75">
        <v>4</v>
      </c>
      <c r="T108" s="75">
        <v>57.14</v>
      </c>
      <c r="U108" s="67">
        <v>24</v>
      </c>
      <c r="V108" s="67">
        <v>11</v>
      </c>
      <c r="W108" s="67">
        <v>45.83</v>
      </c>
      <c r="X108" s="75">
        <v>26</v>
      </c>
      <c r="Y108" s="75">
        <v>10</v>
      </c>
      <c r="Z108" s="75">
        <v>38.46</v>
      </c>
      <c r="AA108" s="67">
        <v>2</v>
      </c>
      <c r="AB108" s="67">
        <v>2</v>
      </c>
      <c r="AC108" s="67">
        <v>100</v>
      </c>
      <c r="AD108" s="75">
        <v>0</v>
      </c>
      <c r="AE108" s="75">
        <v>0</v>
      </c>
      <c r="AF108" s="75">
        <v>0</v>
      </c>
      <c r="AG108" s="67">
        <v>2</v>
      </c>
      <c r="AH108" s="67">
        <v>2</v>
      </c>
      <c r="AI108" s="67">
        <v>100</v>
      </c>
      <c r="AJ108" s="75">
        <v>6</v>
      </c>
      <c r="AK108" s="75">
        <v>3</v>
      </c>
      <c r="AL108" s="75">
        <v>50</v>
      </c>
      <c r="AM108" s="67">
        <v>75</v>
      </c>
      <c r="AN108" s="67">
        <v>48</v>
      </c>
      <c r="AO108" s="67">
        <v>64</v>
      </c>
      <c r="AP108" s="75">
        <v>4690</v>
      </c>
      <c r="AQ108" s="75">
        <v>3550</v>
      </c>
      <c r="AR108" s="75">
        <v>75.69</v>
      </c>
    </row>
    <row r="109" spans="1:44" s="61" customFormat="1" ht="15" customHeight="1">
      <c r="A109" s="60" t="s">
        <v>104</v>
      </c>
      <c r="B109" s="63" t="s">
        <v>760</v>
      </c>
      <c r="C109" s="67">
        <v>905</v>
      </c>
      <c r="D109" s="67">
        <v>592</v>
      </c>
      <c r="E109" s="67">
        <v>65.41</v>
      </c>
      <c r="F109" s="75">
        <v>1395</v>
      </c>
      <c r="G109" s="75">
        <v>1088</v>
      </c>
      <c r="H109" s="75">
        <v>77.989999999999995</v>
      </c>
      <c r="I109" s="67">
        <v>4117</v>
      </c>
      <c r="J109" s="67">
        <v>3515</v>
      </c>
      <c r="K109" s="67">
        <v>85.38</v>
      </c>
      <c r="L109" s="75">
        <v>4539</v>
      </c>
      <c r="M109" s="75">
        <v>3910</v>
      </c>
      <c r="N109" s="75">
        <v>86.14</v>
      </c>
      <c r="O109" s="67">
        <v>14</v>
      </c>
      <c r="P109" s="67">
        <v>9</v>
      </c>
      <c r="Q109" s="67">
        <v>64.290000000000006</v>
      </c>
      <c r="R109" s="75">
        <v>27</v>
      </c>
      <c r="S109" s="75">
        <v>20</v>
      </c>
      <c r="T109" s="75">
        <v>74.069999999999993</v>
      </c>
      <c r="U109" s="67">
        <v>30</v>
      </c>
      <c r="V109" s="67">
        <v>23</v>
      </c>
      <c r="W109" s="67">
        <v>76.67</v>
      </c>
      <c r="X109" s="75">
        <v>45</v>
      </c>
      <c r="Y109" s="75">
        <v>34</v>
      </c>
      <c r="Z109" s="75">
        <v>75.56</v>
      </c>
      <c r="AA109" s="67">
        <v>4</v>
      </c>
      <c r="AB109" s="67">
        <v>3</v>
      </c>
      <c r="AC109" s="67">
        <v>75</v>
      </c>
      <c r="AD109" s="75">
        <v>3</v>
      </c>
      <c r="AE109" s="75">
        <v>1</v>
      </c>
      <c r="AF109" s="75">
        <v>33.33</v>
      </c>
      <c r="AG109" s="67">
        <v>12</v>
      </c>
      <c r="AH109" s="67">
        <v>5</v>
      </c>
      <c r="AI109" s="67">
        <v>41.67</v>
      </c>
      <c r="AJ109" s="75">
        <v>21</v>
      </c>
      <c r="AK109" s="75">
        <v>17</v>
      </c>
      <c r="AL109" s="75">
        <v>80.95</v>
      </c>
      <c r="AM109" s="67">
        <v>399</v>
      </c>
      <c r="AN109" s="67">
        <v>260</v>
      </c>
      <c r="AO109" s="67">
        <v>65.16</v>
      </c>
      <c r="AP109" s="75">
        <v>11511</v>
      </c>
      <c r="AQ109" s="75">
        <v>9477</v>
      </c>
      <c r="AR109" s="75">
        <v>82.33</v>
      </c>
    </row>
    <row r="110" spans="1:44" s="61" customFormat="1" ht="15" customHeight="1">
      <c r="A110" s="60" t="s">
        <v>105</v>
      </c>
      <c r="B110" s="63" t="s">
        <v>923</v>
      </c>
      <c r="C110" s="67">
        <v>41</v>
      </c>
      <c r="D110" s="67">
        <v>13</v>
      </c>
      <c r="E110" s="67">
        <v>31.71</v>
      </c>
      <c r="F110" s="75">
        <v>32</v>
      </c>
      <c r="G110" s="75">
        <v>20</v>
      </c>
      <c r="H110" s="75">
        <v>62.5</v>
      </c>
      <c r="I110" s="67">
        <v>6839</v>
      </c>
      <c r="J110" s="67">
        <v>5154</v>
      </c>
      <c r="K110" s="67">
        <v>75.36</v>
      </c>
      <c r="L110" s="75">
        <v>7651</v>
      </c>
      <c r="M110" s="75">
        <v>5818</v>
      </c>
      <c r="N110" s="75">
        <v>76.040000000000006</v>
      </c>
      <c r="O110" s="67">
        <v>9</v>
      </c>
      <c r="P110" s="67">
        <v>5</v>
      </c>
      <c r="Q110" s="67">
        <v>55.56</v>
      </c>
      <c r="R110" s="75">
        <v>18</v>
      </c>
      <c r="S110" s="75">
        <v>8</v>
      </c>
      <c r="T110" s="75">
        <v>44.44</v>
      </c>
      <c r="U110" s="67">
        <v>320</v>
      </c>
      <c r="V110" s="67">
        <v>181</v>
      </c>
      <c r="W110" s="67">
        <v>56.56</v>
      </c>
      <c r="X110" s="75">
        <v>331</v>
      </c>
      <c r="Y110" s="75">
        <v>222</v>
      </c>
      <c r="Z110" s="75">
        <v>67.069999999999993</v>
      </c>
      <c r="AA110" s="67">
        <v>3</v>
      </c>
      <c r="AB110" s="67">
        <v>1</v>
      </c>
      <c r="AC110" s="67">
        <v>33.33</v>
      </c>
      <c r="AD110" s="75">
        <v>4</v>
      </c>
      <c r="AE110" s="75">
        <v>3</v>
      </c>
      <c r="AF110" s="75">
        <v>75</v>
      </c>
      <c r="AG110" s="67">
        <v>35</v>
      </c>
      <c r="AH110" s="67">
        <v>24</v>
      </c>
      <c r="AI110" s="67">
        <v>68.569999999999993</v>
      </c>
      <c r="AJ110" s="75">
        <v>33</v>
      </c>
      <c r="AK110" s="75">
        <v>18</v>
      </c>
      <c r="AL110" s="75">
        <v>54.55</v>
      </c>
      <c r="AM110" s="67">
        <v>1238</v>
      </c>
      <c r="AN110" s="67">
        <v>765</v>
      </c>
      <c r="AO110" s="67">
        <v>61.79</v>
      </c>
      <c r="AP110" s="75">
        <v>16554</v>
      </c>
      <c r="AQ110" s="75">
        <v>12232</v>
      </c>
      <c r="AR110" s="75">
        <v>73.89</v>
      </c>
    </row>
    <row r="111" spans="1:44" s="61" customFormat="1" ht="15" customHeight="1">
      <c r="A111" s="60" t="s">
        <v>106</v>
      </c>
      <c r="B111" s="63" t="s">
        <v>1434</v>
      </c>
      <c r="C111" s="67">
        <v>19485</v>
      </c>
      <c r="D111" s="67">
        <v>10533</v>
      </c>
      <c r="E111" s="67">
        <v>54.06</v>
      </c>
      <c r="F111" s="75">
        <v>29079</v>
      </c>
      <c r="G111" s="75">
        <v>19650</v>
      </c>
      <c r="H111" s="75">
        <v>67.569999999999993</v>
      </c>
      <c r="I111" s="67">
        <v>19049</v>
      </c>
      <c r="J111" s="67">
        <v>14205</v>
      </c>
      <c r="K111" s="67">
        <v>74.569999999999993</v>
      </c>
      <c r="L111" s="75">
        <v>23492</v>
      </c>
      <c r="M111" s="75">
        <v>17684</v>
      </c>
      <c r="N111" s="75">
        <v>75.28</v>
      </c>
      <c r="O111" s="67">
        <v>579</v>
      </c>
      <c r="P111" s="67">
        <v>334</v>
      </c>
      <c r="Q111" s="67">
        <v>57.69</v>
      </c>
      <c r="R111" s="75">
        <v>795</v>
      </c>
      <c r="S111" s="75">
        <v>472</v>
      </c>
      <c r="T111" s="75">
        <v>59.37</v>
      </c>
      <c r="U111" s="67">
        <v>1012</v>
      </c>
      <c r="V111" s="67">
        <v>558</v>
      </c>
      <c r="W111" s="67">
        <v>55.14</v>
      </c>
      <c r="X111" s="75">
        <v>1258</v>
      </c>
      <c r="Y111" s="75">
        <v>732</v>
      </c>
      <c r="Z111" s="75">
        <v>58.19</v>
      </c>
      <c r="AA111" s="67">
        <v>44</v>
      </c>
      <c r="AB111" s="67">
        <v>19</v>
      </c>
      <c r="AC111" s="67">
        <v>43.18</v>
      </c>
      <c r="AD111" s="75">
        <v>56</v>
      </c>
      <c r="AE111" s="75">
        <v>23</v>
      </c>
      <c r="AF111" s="75">
        <v>41.07</v>
      </c>
      <c r="AG111" s="67">
        <v>528</v>
      </c>
      <c r="AH111" s="67">
        <v>255</v>
      </c>
      <c r="AI111" s="67">
        <v>48.3</v>
      </c>
      <c r="AJ111" s="75">
        <v>768</v>
      </c>
      <c r="AK111" s="75">
        <v>418</v>
      </c>
      <c r="AL111" s="75">
        <v>54.43</v>
      </c>
      <c r="AM111" s="67">
        <v>5317</v>
      </c>
      <c r="AN111" s="67">
        <v>2780</v>
      </c>
      <c r="AO111" s="67">
        <v>52.29</v>
      </c>
      <c r="AP111" s="75">
        <v>101462</v>
      </c>
      <c r="AQ111" s="75">
        <v>67663</v>
      </c>
      <c r="AR111" s="75">
        <v>66.69</v>
      </c>
    </row>
    <row r="112" spans="1:44" s="61" customFormat="1" ht="15" customHeight="1">
      <c r="A112" s="60" t="s">
        <v>107</v>
      </c>
      <c r="B112" s="63" t="s">
        <v>924</v>
      </c>
      <c r="C112" s="67">
        <v>9840</v>
      </c>
      <c r="D112" s="67">
        <v>6327</v>
      </c>
      <c r="E112" s="67">
        <v>64.3</v>
      </c>
      <c r="F112" s="75">
        <v>15243</v>
      </c>
      <c r="G112" s="75">
        <v>11658</v>
      </c>
      <c r="H112" s="75">
        <v>76.48</v>
      </c>
      <c r="I112" s="67">
        <v>13064</v>
      </c>
      <c r="J112" s="67">
        <v>10395</v>
      </c>
      <c r="K112" s="67">
        <v>79.569999999999993</v>
      </c>
      <c r="L112" s="75">
        <v>14971</v>
      </c>
      <c r="M112" s="75">
        <v>12169</v>
      </c>
      <c r="N112" s="75">
        <v>81.28</v>
      </c>
      <c r="O112" s="67">
        <v>129</v>
      </c>
      <c r="P112" s="67">
        <v>84</v>
      </c>
      <c r="Q112" s="67">
        <v>65.12</v>
      </c>
      <c r="R112" s="75">
        <v>150</v>
      </c>
      <c r="S112" s="75">
        <v>97</v>
      </c>
      <c r="T112" s="75">
        <v>64.67</v>
      </c>
      <c r="U112" s="67">
        <v>309</v>
      </c>
      <c r="V112" s="67">
        <v>202</v>
      </c>
      <c r="W112" s="67">
        <v>65.37</v>
      </c>
      <c r="X112" s="75">
        <v>457</v>
      </c>
      <c r="Y112" s="75">
        <v>297</v>
      </c>
      <c r="Z112" s="75">
        <v>64.989999999999995</v>
      </c>
      <c r="AA112" s="67">
        <v>24</v>
      </c>
      <c r="AB112" s="67">
        <v>18</v>
      </c>
      <c r="AC112" s="67">
        <v>75</v>
      </c>
      <c r="AD112" s="75">
        <v>19</v>
      </c>
      <c r="AE112" s="75">
        <v>15</v>
      </c>
      <c r="AF112" s="75">
        <v>78.95</v>
      </c>
      <c r="AG112" s="67">
        <v>142</v>
      </c>
      <c r="AH112" s="67">
        <v>80</v>
      </c>
      <c r="AI112" s="67">
        <v>56.34</v>
      </c>
      <c r="AJ112" s="75">
        <v>250</v>
      </c>
      <c r="AK112" s="75">
        <v>145</v>
      </c>
      <c r="AL112" s="75">
        <v>58</v>
      </c>
      <c r="AM112" s="67">
        <v>3966</v>
      </c>
      <c r="AN112" s="67">
        <v>2144</v>
      </c>
      <c r="AO112" s="67">
        <v>54.06</v>
      </c>
      <c r="AP112" s="75">
        <v>58564</v>
      </c>
      <c r="AQ112" s="75">
        <v>43631</v>
      </c>
      <c r="AR112" s="75">
        <v>74.5</v>
      </c>
    </row>
    <row r="113" spans="1:44" s="61" customFormat="1" ht="15" customHeight="1">
      <c r="A113" s="60" t="s">
        <v>108</v>
      </c>
      <c r="B113" s="63" t="s">
        <v>1182</v>
      </c>
      <c r="C113" s="67">
        <v>381</v>
      </c>
      <c r="D113" s="67">
        <v>261</v>
      </c>
      <c r="E113" s="67">
        <v>68.5</v>
      </c>
      <c r="F113" s="75">
        <v>548</v>
      </c>
      <c r="G113" s="75">
        <v>431</v>
      </c>
      <c r="H113" s="75">
        <v>78.650000000000006</v>
      </c>
      <c r="I113" s="67">
        <v>9688</v>
      </c>
      <c r="J113" s="67">
        <v>8204</v>
      </c>
      <c r="K113" s="67">
        <v>84.68</v>
      </c>
      <c r="L113" s="75">
        <v>10729</v>
      </c>
      <c r="M113" s="75">
        <v>9294</v>
      </c>
      <c r="N113" s="75">
        <v>86.63</v>
      </c>
      <c r="O113" s="67">
        <v>185</v>
      </c>
      <c r="P113" s="67">
        <v>126</v>
      </c>
      <c r="Q113" s="67">
        <v>68.11</v>
      </c>
      <c r="R113" s="75">
        <v>209</v>
      </c>
      <c r="S113" s="75">
        <v>165</v>
      </c>
      <c r="T113" s="75">
        <v>78.95</v>
      </c>
      <c r="U113" s="67">
        <v>142</v>
      </c>
      <c r="V113" s="67">
        <v>99</v>
      </c>
      <c r="W113" s="67">
        <v>69.72</v>
      </c>
      <c r="X113" s="75">
        <v>157</v>
      </c>
      <c r="Y113" s="75">
        <v>126</v>
      </c>
      <c r="Z113" s="75">
        <v>80.25</v>
      </c>
      <c r="AA113" s="67">
        <v>5</v>
      </c>
      <c r="AB113" s="67">
        <v>3</v>
      </c>
      <c r="AC113" s="67">
        <v>60</v>
      </c>
      <c r="AD113" s="75">
        <v>6</v>
      </c>
      <c r="AE113" s="75">
        <v>4</v>
      </c>
      <c r="AF113" s="75">
        <v>66.67</v>
      </c>
      <c r="AG113" s="67">
        <v>75</v>
      </c>
      <c r="AH113" s="67">
        <v>52</v>
      </c>
      <c r="AI113" s="67">
        <v>69.33</v>
      </c>
      <c r="AJ113" s="75">
        <v>73</v>
      </c>
      <c r="AK113" s="75">
        <v>55</v>
      </c>
      <c r="AL113" s="75">
        <v>75.34</v>
      </c>
      <c r="AM113" s="67">
        <v>1924</v>
      </c>
      <c r="AN113" s="67">
        <v>1408</v>
      </c>
      <c r="AO113" s="67">
        <v>73.180000000000007</v>
      </c>
      <c r="AP113" s="75">
        <v>24122</v>
      </c>
      <c r="AQ113" s="75">
        <v>20228</v>
      </c>
      <c r="AR113" s="75">
        <v>83.86</v>
      </c>
    </row>
    <row r="114" spans="1:44" s="61" customFormat="1" ht="15" customHeight="1">
      <c r="A114" s="60" t="s">
        <v>109</v>
      </c>
      <c r="B114" s="63" t="s">
        <v>1740</v>
      </c>
      <c r="C114" s="67">
        <v>478</v>
      </c>
      <c r="D114" s="67">
        <v>315</v>
      </c>
      <c r="E114" s="67">
        <v>65.900000000000006</v>
      </c>
      <c r="F114" s="75">
        <v>651</v>
      </c>
      <c r="G114" s="75">
        <v>518</v>
      </c>
      <c r="H114" s="75">
        <v>79.569999999999993</v>
      </c>
      <c r="I114" s="67">
        <v>3036</v>
      </c>
      <c r="J114" s="67">
        <v>2584</v>
      </c>
      <c r="K114" s="67">
        <v>85.11</v>
      </c>
      <c r="L114" s="75">
        <v>3354</v>
      </c>
      <c r="M114" s="75">
        <v>2856</v>
      </c>
      <c r="N114" s="75">
        <v>85.15</v>
      </c>
      <c r="O114" s="67">
        <v>6</v>
      </c>
      <c r="P114" s="67">
        <v>1</v>
      </c>
      <c r="Q114" s="67">
        <v>16.670000000000002</v>
      </c>
      <c r="R114" s="75">
        <v>12</v>
      </c>
      <c r="S114" s="75">
        <v>9</v>
      </c>
      <c r="T114" s="75">
        <v>75</v>
      </c>
      <c r="U114" s="67">
        <v>31</v>
      </c>
      <c r="V114" s="67">
        <v>18</v>
      </c>
      <c r="W114" s="67">
        <v>58.06</v>
      </c>
      <c r="X114" s="75">
        <v>32</v>
      </c>
      <c r="Y114" s="75">
        <v>21</v>
      </c>
      <c r="Z114" s="75">
        <v>65.62</v>
      </c>
      <c r="AA114" s="67">
        <v>4</v>
      </c>
      <c r="AB114" s="67">
        <v>3</v>
      </c>
      <c r="AC114" s="67">
        <v>75</v>
      </c>
      <c r="AD114" s="75">
        <v>3</v>
      </c>
      <c r="AE114" s="75">
        <v>3</v>
      </c>
      <c r="AF114" s="75">
        <v>100</v>
      </c>
      <c r="AG114" s="67">
        <v>17</v>
      </c>
      <c r="AH114" s="67">
        <v>10</v>
      </c>
      <c r="AI114" s="67">
        <v>58.82</v>
      </c>
      <c r="AJ114" s="75">
        <v>22</v>
      </c>
      <c r="AK114" s="75">
        <v>17</v>
      </c>
      <c r="AL114" s="75">
        <v>77.27</v>
      </c>
      <c r="AM114" s="67">
        <v>478</v>
      </c>
      <c r="AN114" s="67">
        <v>318</v>
      </c>
      <c r="AO114" s="67">
        <v>66.53</v>
      </c>
      <c r="AP114" s="75">
        <v>8124</v>
      </c>
      <c r="AQ114" s="75">
        <v>6673</v>
      </c>
      <c r="AR114" s="75">
        <v>82.14</v>
      </c>
    </row>
    <row r="115" spans="1:44" s="61" customFormat="1" ht="15" customHeight="1">
      <c r="A115" s="60" t="s">
        <v>110</v>
      </c>
      <c r="B115" s="63" t="s">
        <v>1373</v>
      </c>
      <c r="C115" s="67">
        <v>5538</v>
      </c>
      <c r="D115" s="67">
        <v>3853</v>
      </c>
      <c r="E115" s="67">
        <v>69.569999999999993</v>
      </c>
      <c r="F115" s="75">
        <v>8093</v>
      </c>
      <c r="G115" s="75">
        <v>6428</v>
      </c>
      <c r="H115" s="75">
        <v>79.430000000000007</v>
      </c>
      <c r="I115" s="67">
        <v>27455</v>
      </c>
      <c r="J115" s="67">
        <v>21849</v>
      </c>
      <c r="K115" s="67">
        <v>79.58</v>
      </c>
      <c r="L115" s="75">
        <v>31102</v>
      </c>
      <c r="M115" s="75">
        <v>25211</v>
      </c>
      <c r="N115" s="75">
        <v>81.06</v>
      </c>
      <c r="O115" s="67">
        <v>168</v>
      </c>
      <c r="P115" s="67">
        <v>108</v>
      </c>
      <c r="Q115" s="67">
        <v>64.290000000000006</v>
      </c>
      <c r="R115" s="75">
        <v>265</v>
      </c>
      <c r="S115" s="75">
        <v>186</v>
      </c>
      <c r="T115" s="75">
        <v>70.19</v>
      </c>
      <c r="U115" s="67">
        <v>756</v>
      </c>
      <c r="V115" s="67">
        <v>530</v>
      </c>
      <c r="W115" s="67">
        <v>70.11</v>
      </c>
      <c r="X115" s="75">
        <v>1009</v>
      </c>
      <c r="Y115" s="75">
        <v>734</v>
      </c>
      <c r="Z115" s="75">
        <v>72.75</v>
      </c>
      <c r="AA115" s="67">
        <v>14</v>
      </c>
      <c r="AB115" s="67">
        <v>8</v>
      </c>
      <c r="AC115" s="67">
        <v>57.14</v>
      </c>
      <c r="AD115" s="75">
        <v>36</v>
      </c>
      <c r="AE115" s="75">
        <v>20</v>
      </c>
      <c r="AF115" s="75">
        <v>55.56</v>
      </c>
      <c r="AG115" s="67">
        <v>331</v>
      </c>
      <c r="AH115" s="67">
        <v>233</v>
      </c>
      <c r="AI115" s="67">
        <v>70.39</v>
      </c>
      <c r="AJ115" s="75">
        <v>434</v>
      </c>
      <c r="AK115" s="75">
        <v>309</v>
      </c>
      <c r="AL115" s="75">
        <v>71.2</v>
      </c>
      <c r="AM115" s="67">
        <v>7733</v>
      </c>
      <c r="AN115" s="67">
        <v>5214</v>
      </c>
      <c r="AO115" s="67">
        <v>67.430000000000007</v>
      </c>
      <c r="AP115" s="75">
        <v>82934</v>
      </c>
      <c r="AQ115" s="75">
        <v>64683</v>
      </c>
      <c r="AR115" s="75">
        <v>77.989999999999995</v>
      </c>
    </row>
    <row r="116" spans="1:44" s="61" customFormat="1" ht="15" customHeight="1">
      <c r="A116" s="60" t="s">
        <v>111</v>
      </c>
      <c r="B116" s="63" t="s">
        <v>1435</v>
      </c>
      <c r="C116" s="67">
        <v>2847</v>
      </c>
      <c r="D116" s="67">
        <v>1623</v>
      </c>
      <c r="E116" s="67">
        <v>57.01</v>
      </c>
      <c r="F116" s="75">
        <v>3824</v>
      </c>
      <c r="G116" s="75">
        <v>2684</v>
      </c>
      <c r="H116" s="75">
        <v>70.19</v>
      </c>
      <c r="I116" s="67">
        <v>3428</v>
      </c>
      <c r="J116" s="67">
        <v>2733</v>
      </c>
      <c r="K116" s="67">
        <v>79.73</v>
      </c>
      <c r="L116" s="75">
        <v>3706</v>
      </c>
      <c r="M116" s="75">
        <v>3027</v>
      </c>
      <c r="N116" s="75">
        <v>81.680000000000007</v>
      </c>
      <c r="O116" s="67">
        <v>23</v>
      </c>
      <c r="P116" s="67">
        <v>12</v>
      </c>
      <c r="Q116" s="67">
        <v>52.17</v>
      </c>
      <c r="R116" s="75">
        <v>36</v>
      </c>
      <c r="S116" s="75">
        <v>21</v>
      </c>
      <c r="T116" s="75">
        <v>58.33</v>
      </c>
      <c r="U116" s="67">
        <v>114</v>
      </c>
      <c r="V116" s="67">
        <v>67</v>
      </c>
      <c r="W116" s="67">
        <v>58.77</v>
      </c>
      <c r="X116" s="75">
        <v>163</v>
      </c>
      <c r="Y116" s="75">
        <v>109</v>
      </c>
      <c r="Z116" s="75">
        <v>66.87</v>
      </c>
      <c r="AA116" s="67">
        <v>9</v>
      </c>
      <c r="AB116" s="67">
        <v>8</v>
      </c>
      <c r="AC116" s="67">
        <v>88.89</v>
      </c>
      <c r="AD116" s="75">
        <v>5</v>
      </c>
      <c r="AE116" s="75">
        <v>5</v>
      </c>
      <c r="AF116" s="75">
        <v>100</v>
      </c>
      <c r="AG116" s="67">
        <v>40</v>
      </c>
      <c r="AH116" s="67">
        <v>22</v>
      </c>
      <c r="AI116" s="67">
        <v>55</v>
      </c>
      <c r="AJ116" s="75">
        <v>35</v>
      </c>
      <c r="AK116" s="75">
        <v>21</v>
      </c>
      <c r="AL116" s="75">
        <v>60</v>
      </c>
      <c r="AM116" s="67">
        <v>509</v>
      </c>
      <c r="AN116" s="67">
        <v>298</v>
      </c>
      <c r="AO116" s="67">
        <v>58.55</v>
      </c>
      <c r="AP116" s="75">
        <v>14739</v>
      </c>
      <c r="AQ116" s="75">
        <v>10630</v>
      </c>
      <c r="AR116" s="75">
        <v>72.12</v>
      </c>
    </row>
    <row r="117" spans="1:44" s="61" customFormat="1" ht="15" customHeight="1">
      <c r="A117" s="60" t="s">
        <v>112</v>
      </c>
      <c r="B117" s="63" t="s">
        <v>1764</v>
      </c>
      <c r="C117" s="67">
        <v>57</v>
      </c>
      <c r="D117" s="67">
        <v>37</v>
      </c>
      <c r="E117" s="67">
        <v>64.91</v>
      </c>
      <c r="F117" s="75">
        <v>68</v>
      </c>
      <c r="G117" s="75">
        <v>44</v>
      </c>
      <c r="H117" s="75">
        <v>64.709999999999994</v>
      </c>
      <c r="I117" s="67">
        <v>7667</v>
      </c>
      <c r="J117" s="67">
        <v>6233</v>
      </c>
      <c r="K117" s="67">
        <v>81.3</v>
      </c>
      <c r="L117" s="75">
        <v>8663</v>
      </c>
      <c r="M117" s="75">
        <v>7023</v>
      </c>
      <c r="N117" s="75">
        <v>81.069999999999993</v>
      </c>
      <c r="O117" s="67">
        <v>28</v>
      </c>
      <c r="P117" s="67">
        <v>19</v>
      </c>
      <c r="Q117" s="67">
        <v>67.86</v>
      </c>
      <c r="R117" s="75">
        <v>28</v>
      </c>
      <c r="S117" s="75">
        <v>17</v>
      </c>
      <c r="T117" s="75">
        <v>60.71</v>
      </c>
      <c r="U117" s="67">
        <v>51</v>
      </c>
      <c r="V117" s="67">
        <v>34</v>
      </c>
      <c r="W117" s="67">
        <v>66.67</v>
      </c>
      <c r="X117" s="75">
        <v>99</v>
      </c>
      <c r="Y117" s="75">
        <v>70</v>
      </c>
      <c r="Z117" s="75">
        <v>70.709999999999994</v>
      </c>
      <c r="AA117" s="67">
        <v>9</v>
      </c>
      <c r="AB117" s="67">
        <v>8</v>
      </c>
      <c r="AC117" s="67">
        <v>88.89</v>
      </c>
      <c r="AD117" s="75">
        <v>12</v>
      </c>
      <c r="AE117" s="75">
        <v>9</v>
      </c>
      <c r="AF117" s="75">
        <v>75</v>
      </c>
      <c r="AG117" s="67">
        <v>20</v>
      </c>
      <c r="AH117" s="67">
        <v>12</v>
      </c>
      <c r="AI117" s="67">
        <v>60</v>
      </c>
      <c r="AJ117" s="75">
        <v>30</v>
      </c>
      <c r="AK117" s="75">
        <v>16</v>
      </c>
      <c r="AL117" s="75">
        <v>53.33</v>
      </c>
      <c r="AM117" s="67">
        <v>694</v>
      </c>
      <c r="AN117" s="67">
        <v>427</v>
      </c>
      <c r="AO117" s="67">
        <v>61.53</v>
      </c>
      <c r="AP117" s="75">
        <v>17426</v>
      </c>
      <c r="AQ117" s="75">
        <v>13949</v>
      </c>
      <c r="AR117" s="75">
        <v>80.05</v>
      </c>
    </row>
    <row r="118" spans="1:44" s="61" customFormat="1" ht="15" customHeight="1">
      <c r="A118" s="60" t="s">
        <v>113</v>
      </c>
      <c r="B118" s="63" t="s">
        <v>1226</v>
      </c>
      <c r="C118" s="67">
        <v>310</v>
      </c>
      <c r="D118" s="67">
        <v>169</v>
      </c>
      <c r="E118" s="67">
        <v>54.52</v>
      </c>
      <c r="F118" s="75">
        <v>444</v>
      </c>
      <c r="G118" s="75">
        <v>294</v>
      </c>
      <c r="H118" s="75">
        <v>66.22</v>
      </c>
      <c r="I118" s="67">
        <v>3619</v>
      </c>
      <c r="J118" s="67">
        <v>2921</v>
      </c>
      <c r="K118" s="67">
        <v>80.709999999999994</v>
      </c>
      <c r="L118" s="75">
        <v>4355</v>
      </c>
      <c r="M118" s="75">
        <v>3405</v>
      </c>
      <c r="N118" s="75">
        <v>78.19</v>
      </c>
      <c r="O118" s="67">
        <v>10</v>
      </c>
      <c r="P118" s="67">
        <v>6</v>
      </c>
      <c r="Q118" s="67">
        <v>60</v>
      </c>
      <c r="R118" s="75">
        <v>13</v>
      </c>
      <c r="S118" s="75">
        <v>9</v>
      </c>
      <c r="T118" s="75">
        <v>69.23</v>
      </c>
      <c r="U118" s="67">
        <v>22</v>
      </c>
      <c r="V118" s="67">
        <v>14</v>
      </c>
      <c r="W118" s="67">
        <v>63.64</v>
      </c>
      <c r="X118" s="75">
        <v>32</v>
      </c>
      <c r="Y118" s="75">
        <v>18</v>
      </c>
      <c r="Z118" s="75">
        <v>56.25</v>
      </c>
      <c r="AA118" s="67">
        <v>5</v>
      </c>
      <c r="AB118" s="67">
        <v>5</v>
      </c>
      <c r="AC118" s="67">
        <v>100</v>
      </c>
      <c r="AD118" s="75">
        <v>3</v>
      </c>
      <c r="AE118" s="75">
        <v>2</v>
      </c>
      <c r="AF118" s="75">
        <v>66.67</v>
      </c>
      <c r="AG118" s="67">
        <v>14</v>
      </c>
      <c r="AH118" s="67">
        <v>10</v>
      </c>
      <c r="AI118" s="67">
        <v>71.430000000000007</v>
      </c>
      <c r="AJ118" s="75">
        <v>13</v>
      </c>
      <c r="AK118" s="75">
        <v>8</v>
      </c>
      <c r="AL118" s="75">
        <v>61.54</v>
      </c>
      <c r="AM118" s="67">
        <v>563</v>
      </c>
      <c r="AN118" s="67">
        <v>353</v>
      </c>
      <c r="AO118" s="67">
        <v>62.7</v>
      </c>
      <c r="AP118" s="75">
        <v>9403</v>
      </c>
      <c r="AQ118" s="75">
        <v>7214</v>
      </c>
      <c r="AR118" s="75">
        <v>76.72</v>
      </c>
    </row>
    <row r="119" spans="1:44" s="61" customFormat="1" ht="15" customHeight="1">
      <c r="A119" s="60" t="s">
        <v>114</v>
      </c>
      <c r="B119" s="63" t="s">
        <v>1227</v>
      </c>
      <c r="C119" s="67">
        <v>458</v>
      </c>
      <c r="D119" s="67">
        <v>287</v>
      </c>
      <c r="E119" s="67">
        <v>62.66</v>
      </c>
      <c r="F119" s="75">
        <v>539</v>
      </c>
      <c r="G119" s="75">
        <v>421</v>
      </c>
      <c r="H119" s="75">
        <v>78.11</v>
      </c>
      <c r="I119" s="67">
        <v>4234</v>
      </c>
      <c r="J119" s="67">
        <v>3509</v>
      </c>
      <c r="K119" s="67">
        <v>82.88</v>
      </c>
      <c r="L119" s="75">
        <v>4668</v>
      </c>
      <c r="M119" s="75">
        <v>3887</v>
      </c>
      <c r="N119" s="75">
        <v>83.27</v>
      </c>
      <c r="O119" s="67">
        <v>7</v>
      </c>
      <c r="P119" s="67">
        <v>6</v>
      </c>
      <c r="Q119" s="67">
        <v>85.71</v>
      </c>
      <c r="R119" s="75">
        <v>21</v>
      </c>
      <c r="S119" s="75">
        <v>14</v>
      </c>
      <c r="T119" s="75">
        <v>66.67</v>
      </c>
      <c r="U119" s="67">
        <v>22</v>
      </c>
      <c r="V119" s="67">
        <v>11</v>
      </c>
      <c r="W119" s="67">
        <v>50</v>
      </c>
      <c r="X119" s="75">
        <v>24</v>
      </c>
      <c r="Y119" s="75">
        <v>20</v>
      </c>
      <c r="Z119" s="75">
        <v>83.33</v>
      </c>
      <c r="AA119" s="67">
        <v>3</v>
      </c>
      <c r="AB119" s="67">
        <v>2</v>
      </c>
      <c r="AC119" s="67">
        <v>66.67</v>
      </c>
      <c r="AD119" s="75">
        <v>2</v>
      </c>
      <c r="AE119" s="75">
        <v>2</v>
      </c>
      <c r="AF119" s="75">
        <v>100</v>
      </c>
      <c r="AG119" s="67">
        <v>15</v>
      </c>
      <c r="AH119" s="67">
        <v>11</v>
      </c>
      <c r="AI119" s="67">
        <v>73.33</v>
      </c>
      <c r="AJ119" s="75">
        <v>27</v>
      </c>
      <c r="AK119" s="75">
        <v>19</v>
      </c>
      <c r="AL119" s="75">
        <v>70.37</v>
      </c>
      <c r="AM119" s="67">
        <v>673</v>
      </c>
      <c r="AN119" s="67">
        <v>459</v>
      </c>
      <c r="AO119" s="67">
        <v>68.2</v>
      </c>
      <c r="AP119" s="75">
        <v>10693</v>
      </c>
      <c r="AQ119" s="75">
        <v>8648</v>
      </c>
      <c r="AR119" s="75">
        <v>80.88</v>
      </c>
    </row>
    <row r="120" spans="1:44" s="61" customFormat="1" ht="15" customHeight="1">
      <c r="A120" s="60" t="s">
        <v>115</v>
      </c>
      <c r="B120" s="63" t="s">
        <v>1374</v>
      </c>
      <c r="C120" s="67">
        <v>809</v>
      </c>
      <c r="D120" s="67">
        <v>471</v>
      </c>
      <c r="E120" s="67">
        <v>58.22</v>
      </c>
      <c r="F120" s="75">
        <v>1283</v>
      </c>
      <c r="G120" s="75">
        <v>882</v>
      </c>
      <c r="H120" s="75">
        <v>68.75</v>
      </c>
      <c r="I120" s="67">
        <v>7156</v>
      </c>
      <c r="J120" s="67">
        <v>5575</v>
      </c>
      <c r="K120" s="67">
        <v>77.91</v>
      </c>
      <c r="L120" s="75">
        <v>8049</v>
      </c>
      <c r="M120" s="75">
        <v>6309</v>
      </c>
      <c r="N120" s="75">
        <v>78.38</v>
      </c>
      <c r="O120" s="67">
        <v>16</v>
      </c>
      <c r="P120" s="67">
        <v>8</v>
      </c>
      <c r="Q120" s="67">
        <v>50</v>
      </c>
      <c r="R120" s="75">
        <v>29</v>
      </c>
      <c r="S120" s="75">
        <v>19</v>
      </c>
      <c r="T120" s="75">
        <v>65.52</v>
      </c>
      <c r="U120" s="67">
        <v>161</v>
      </c>
      <c r="V120" s="67">
        <v>85</v>
      </c>
      <c r="W120" s="67">
        <v>52.8</v>
      </c>
      <c r="X120" s="75">
        <v>170</v>
      </c>
      <c r="Y120" s="75">
        <v>111</v>
      </c>
      <c r="Z120" s="75">
        <v>65.290000000000006</v>
      </c>
      <c r="AA120" s="67">
        <v>3</v>
      </c>
      <c r="AB120" s="67">
        <v>1</v>
      </c>
      <c r="AC120" s="67">
        <v>33.33</v>
      </c>
      <c r="AD120" s="75">
        <v>5</v>
      </c>
      <c r="AE120" s="75">
        <v>2</v>
      </c>
      <c r="AF120" s="75">
        <v>40</v>
      </c>
      <c r="AG120" s="67">
        <v>39</v>
      </c>
      <c r="AH120" s="67">
        <v>27</v>
      </c>
      <c r="AI120" s="67">
        <v>69.23</v>
      </c>
      <c r="AJ120" s="75">
        <v>39</v>
      </c>
      <c r="AK120" s="75">
        <v>22</v>
      </c>
      <c r="AL120" s="75">
        <v>56.41</v>
      </c>
      <c r="AM120" s="67">
        <v>883</v>
      </c>
      <c r="AN120" s="67">
        <v>515</v>
      </c>
      <c r="AO120" s="67">
        <v>58.32</v>
      </c>
      <c r="AP120" s="75">
        <v>18642</v>
      </c>
      <c r="AQ120" s="75">
        <v>14027</v>
      </c>
      <c r="AR120" s="75">
        <v>75.239999999999995</v>
      </c>
    </row>
    <row r="121" spans="1:44" s="61" customFormat="1" ht="15" customHeight="1">
      <c r="A121" s="60" t="s">
        <v>116</v>
      </c>
      <c r="B121" s="63" t="s">
        <v>1239</v>
      </c>
      <c r="C121" s="67">
        <v>514</v>
      </c>
      <c r="D121" s="67">
        <v>280</v>
      </c>
      <c r="E121" s="67">
        <v>54.47</v>
      </c>
      <c r="F121" s="75">
        <v>790</v>
      </c>
      <c r="G121" s="75">
        <v>547</v>
      </c>
      <c r="H121" s="75">
        <v>69.239999999999995</v>
      </c>
      <c r="I121" s="67">
        <v>1568</v>
      </c>
      <c r="J121" s="67">
        <v>1261</v>
      </c>
      <c r="K121" s="67">
        <v>80.42</v>
      </c>
      <c r="L121" s="75">
        <v>1728</v>
      </c>
      <c r="M121" s="75">
        <v>1389</v>
      </c>
      <c r="N121" s="75">
        <v>80.38</v>
      </c>
      <c r="O121" s="67">
        <v>8</v>
      </c>
      <c r="P121" s="67">
        <v>5</v>
      </c>
      <c r="Q121" s="67">
        <v>62.5</v>
      </c>
      <c r="R121" s="75">
        <v>7</v>
      </c>
      <c r="S121" s="75">
        <v>4</v>
      </c>
      <c r="T121" s="75">
        <v>57.14</v>
      </c>
      <c r="U121" s="67">
        <v>11</v>
      </c>
      <c r="V121" s="67">
        <v>9</v>
      </c>
      <c r="W121" s="67">
        <v>81.819999999999993</v>
      </c>
      <c r="X121" s="75">
        <v>8</v>
      </c>
      <c r="Y121" s="75">
        <v>7</v>
      </c>
      <c r="Z121" s="75">
        <v>87.5</v>
      </c>
      <c r="AA121" s="67">
        <v>0</v>
      </c>
      <c r="AB121" s="67">
        <v>0</v>
      </c>
      <c r="AC121" s="67">
        <v>0</v>
      </c>
      <c r="AD121" s="75">
        <v>1</v>
      </c>
      <c r="AE121" s="75">
        <v>0</v>
      </c>
      <c r="AF121" s="75">
        <v>0</v>
      </c>
      <c r="AG121" s="67">
        <v>6</v>
      </c>
      <c r="AH121" s="67">
        <v>4</v>
      </c>
      <c r="AI121" s="67">
        <v>66.67</v>
      </c>
      <c r="AJ121" s="75">
        <v>9</v>
      </c>
      <c r="AK121" s="75">
        <v>6</v>
      </c>
      <c r="AL121" s="75">
        <v>66.67</v>
      </c>
      <c r="AM121" s="67">
        <v>107</v>
      </c>
      <c r="AN121" s="67">
        <v>59</v>
      </c>
      <c r="AO121" s="67">
        <v>55.14</v>
      </c>
      <c r="AP121" s="75">
        <v>4757</v>
      </c>
      <c r="AQ121" s="75">
        <v>3571</v>
      </c>
      <c r="AR121" s="75">
        <v>75.069999999999993</v>
      </c>
    </row>
    <row r="122" spans="1:44" s="61" customFormat="1" ht="15" customHeight="1">
      <c r="A122" s="60" t="s">
        <v>117</v>
      </c>
      <c r="B122" s="63" t="s">
        <v>787</v>
      </c>
      <c r="C122" s="67">
        <v>1032</v>
      </c>
      <c r="D122" s="67">
        <v>641</v>
      </c>
      <c r="E122" s="67">
        <v>62.11</v>
      </c>
      <c r="F122" s="75">
        <v>1563</v>
      </c>
      <c r="G122" s="75">
        <v>1183</v>
      </c>
      <c r="H122" s="75">
        <v>75.69</v>
      </c>
      <c r="I122" s="67">
        <v>4087</v>
      </c>
      <c r="J122" s="67">
        <v>3371</v>
      </c>
      <c r="K122" s="67">
        <v>82.48</v>
      </c>
      <c r="L122" s="75">
        <v>4601</v>
      </c>
      <c r="M122" s="75">
        <v>3789</v>
      </c>
      <c r="N122" s="75">
        <v>82.35</v>
      </c>
      <c r="O122" s="67">
        <v>19</v>
      </c>
      <c r="P122" s="67">
        <v>9</v>
      </c>
      <c r="Q122" s="67">
        <v>47.37</v>
      </c>
      <c r="R122" s="75">
        <v>26</v>
      </c>
      <c r="S122" s="75">
        <v>17</v>
      </c>
      <c r="T122" s="75">
        <v>65.38</v>
      </c>
      <c r="U122" s="67">
        <v>40</v>
      </c>
      <c r="V122" s="67">
        <v>29</v>
      </c>
      <c r="W122" s="67">
        <v>72.5</v>
      </c>
      <c r="X122" s="75">
        <v>60</v>
      </c>
      <c r="Y122" s="75">
        <v>37</v>
      </c>
      <c r="Z122" s="75">
        <v>61.67</v>
      </c>
      <c r="AA122" s="67">
        <v>5</v>
      </c>
      <c r="AB122" s="67">
        <v>3</v>
      </c>
      <c r="AC122" s="67">
        <v>60</v>
      </c>
      <c r="AD122" s="75">
        <v>0</v>
      </c>
      <c r="AE122" s="75">
        <v>0</v>
      </c>
      <c r="AF122" s="75">
        <v>0</v>
      </c>
      <c r="AG122" s="67">
        <v>20</v>
      </c>
      <c r="AH122" s="67">
        <v>14</v>
      </c>
      <c r="AI122" s="67">
        <v>70</v>
      </c>
      <c r="AJ122" s="75">
        <v>17</v>
      </c>
      <c r="AK122" s="75">
        <v>7</v>
      </c>
      <c r="AL122" s="75">
        <v>41.18</v>
      </c>
      <c r="AM122" s="67">
        <v>493</v>
      </c>
      <c r="AN122" s="67">
        <v>331</v>
      </c>
      <c r="AO122" s="67">
        <v>67.14</v>
      </c>
      <c r="AP122" s="75">
        <v>11963</v>
      </c>
      <c r="AQ122" s="75">
        <v>9431</v>
      </c>
      <c r="AR122" s="75">
        <v>78.83</v>
      </c>
    </row>
    <row r="123" spans="1:44" s="61" customFormat="1" ht="15" customHeight="1">
      <c r="A123" s="60" t="s">
        <v>118</v>
      </c>
      <c r="B123" s="63" t="s">
        <v>1536</v>
      </c>
      <c r="C123" s="67">
        <v>249</v>
      </c>
      <c r="D123" s="67">
        <v>161</v>
      </c>
      <c r="E123" s="67">
        <v>64.66</v>
      </c>
      <c r="F123" s="75">
        <v>383</v>
      </c>
      <c r="G123" s="75">
        <v>276</v>
      </c>
      <c r="H123" s="75">
        <v>72.06</v>
      </c>
      <c r="I123" s="67">
        <v>354</v>
      </c>
      <c r="J123" s="67">
        <v>282</v>
      </c>
      <c r="K123" s="67">
        <v>79.66</v>
      </c>
      <c r="L123" s="75">
        <v>394</v>
      </c>
      <c r="M123" s="75">
        <v>291</v>
      </c>
      <c r="N123" s="75">
        <v>73.86</v>
      </c>
      <c r="O123" s="67">
        <v>2</v>
      </c>
      <c r="P123" s="67">
        <v>1</v>
      </c>
      <c r="Q123" s="67">
        <v>50</v>
      </c>
      <c r="R123" s="75">
        <v>2</v>
      </c>
      <c r="S123" s="75">
        <v>1</v>
      </c>
      <c r="T123" s="75">
        <v>50</v>
      </c>
      <c r="U123" s="67">
        <v>3</v>
      </c>
      <c r="V123" s="67">
        <v>1</v>
      </c>
      <c r="W123" s="67">
        <v>33.33</v>
      </c>
      <c r="X123" s="75">
        <v>3</v>
      </c>
      <c r="Y123" s="75">
        <v>2</v>
      </c>
      <c r="Z123" s="75">
        <v>66.67</v>
      </c>
      <c r="AA123" s="67">
        <v>2</v>
      </c>
      <c r="AB123" s="67">
        <v>1</v>
      </c>
      <c r="AC123" s="67">
        <v>50</v>
      </c>
      <c r="AD123" s="75">
        <v>2</v>
      </c>
      <c r="AE123" s="75">
        <v>1</v>
      </c>
      <c r="AF123" s="75">
        <v>50</v>
      </c>
      <c r="AG123" s="67">
        <v>1</v>
      </c>
      <c r="AH123" s="67">
        <v>0</v>
      </c>
      <c r="AI123" s="67">
        <v>0</v>
      </c>
      <c r="AJ123" s="75">
        <v>2</v>
      </c>
      <c r="AK123" s="75">
        <v>0</v>
      </c>
      <c r="AL123" s="75">
        <v>0</v>
      </c>
      <c r="AM123" s="67">
        <v>36</v>
      </c>
      <c r="AN123" s="67">
        <v>22</v>
      </c>
      <c r="AO123" s="67">
        <v>61.11</v>
      </c>
      <c r="AP123" s="75">
        <v>1433</v>
      </c>
      <c r="AQ123" s="75">
        <v>1039</v>
      </c>
      <c r="AR123" s="75">
        <v>72.510000000000005</v>
      </c>
    </row>
    <row r="124" spans="1:44" s="61" customFormat="1" ht="15" customHeight="1">
      <c r="A124" s="60" t="s">
        <v>119</v>
      </c>
      <c r="B124" s="63" t="s">
        <v>759</v>
      </c>
      <c r="C124" s="67">
        <v>22</v>
      </c>
      <c r="D124" s="67">
        <v>14</v>
      </c>
      <c r="E124" s="67">
        <v>63.64</v>
      </c>
      <c r="F124" s="75">
        <v>21</v>
      </c>
      <c r="G124" s="75">
        <v>12</v>
      </c>
      <c r="H124" s="75">
        <v>57.14</v>
      </c>
      <c r="I124" s="67">
        <v>4363</v>
      </c>
      <c r="J124" s="67">
        <v>3536</v>
      </c>
      <c r="K124" s="67">
        <v>81.05</v>
      </c>
      <c r="L124" s="75">
        <v>4923</v>
      </c>
      <c r="M124" s="75">
        <v>4051</v>
      </c>
      <c r="N124" s="75">
        <v>82.29</v>
      </c>
      <c r="O124" s="67">
        <v>16</v>
      </c>
      <c r="P124" s="67">
        <v>8</v>
      </c>
      <c r="Q124" s="67">
        <v>50</v>
      </c>
      <c r="R124" s="75">
        <v>13</v>
      </c>
      <c r="S124" s="75">
        <v>10</v>
      </c>
      <c r="T124" s="75">
        <v>76.92</v>
      </c>
      <c r="U124" s="67">
        <v>61</v>
      </c>
      <c r="V124" s="67">
        <v>30</v>
      </c>
      <c r="W124" s="67">
        <v>49.18</v>
      </c>
      <c r="X124" s="75">
        <v>42</v>
      </c>
      <c r="Y124" s="75">
        <v>27</v>
      </c>
      <c r="Z124" s="75">
        <v>64.290000000000006</v>
      </c>
      <c r="AA124" s="67">
        <v>2</v>
      </c>
      <c r="AB124" s="67">
        <v>1</v>
      </c>
      <c r="AC124" s="67">
        <v>50</v>
      </c>
      <c r="AD124" s="75">
        <v>2</v>
      </c>
      <c r="AE124" s="75">
        <v>2</v>
      </c>
      <c r="AF124" s="75">
        <v>100</v>
      </c>
      <c r="AG124" s="67">
        <v>14</v>
      </c>
      <c r="AH124" s="67">
        <v>11</v>
      </c>
      <c r="AI124" s="67">
        <v>78.569999999999993</v>
      </c>
      <c r="AJ124" s="75">
        <v>11</v>
      </c>
      <c r="AK124" s="75">
        <v>8</v>
      </c>
      <c r="AL124" s="75">
        <v>72.73</v>
      </c>
      <c r="AM124" s="67">
        <v>432</v>
      </c>
      <c r="AN124" s="67">
        <v>318</v>
      </c>
      <c r="AO124" s="67">
        <v>73.61</v>
      </c>
      <c r="AP124" s="75">
        <v>9922</v>
      </c>
      <c r="AQ124" s="75">
        <v>8028</v>
      </c>
      <c r="AR124" s="75">
        <v>80.91</v>
      </c>
    </row>
    <row r="125" spans="1:44" s="61" customFormat="1" ht="15" customHeight="1">
      <c r="A125" s="60" t="s">
        <v>120</v>
      </c>
      <c r="B125" s="63" t="s">
        <v>1805</v>
      </c>
      <c r="C125" s="67">
        <v>845</v>
      </c>
      <c r="D125" s="67">
        <v>506</v>
      </c>
      <c r="E125" s="67">
        <v>59.88</v>
      </c>
      <c r="F125" s="75">
        <v>1337</v>
      </c>
      <c r="G125" s="75">
        <v>972</v>
      </c>
      <c r="H125" s="75">
        <v>72.7</v>
      </c>
      <c r="I125" s="67">
        <v>791</v>
      </c>
      <c r="J125" s="67">
        <v>630</v>
      </c>
      <c r="K125" s="67">
        <v>79.650000000000006</v>
      </c>
      <c r="L125" s="75">
        <v>847</v>
      </c>
      <c r="M125" s="75">
        <v>671</v>
      </c>
      <c r="N125" s="75">
        <v>79.22</v>
      </c>
      <c r="O125" s="67">
        <v>2</v>
      </c>
      <c r="P125" s="67">
        <v>1</v>
      </c>
      <c r="Q125" s="67">
        <v>50</v>
      </c>
      <c r="R125" s="75">
        <v>5</v>
      </c>
      <c r="S125" s="75">
        <v>2</v>
      </c>
      <c r="T125" s="75">
        <v>40</v>
      </c>
      <c r="U125" s="67">
        <v>4</v>
      </c>
      <c r="V125" s="67">
        <v>2</v>
      </c>
      <c r="W125" s="67">
        <v>50</v>
      </c>
      <c r="X125" s="75">
        <v>3</v>
      </c>
      <c r="Y125" s="75">
        <v>1</v>
      </c>
      <c r="Z125" s="75">
        <v>33.33</v>
      </c>
      <c r="AA125" s="67">
        <v>0</v>
      </c>
      <c r="AB125" s="67">
        <v>0</v>
      </c>
      <c r="AC125" s="67">
        <v>0</v>
      </c>
      <c r="AD125" s="75">
        <v>1</v>
      </c>
      <c r="AE125" s="75">
        <v>1</v>
      </c>
      <c r="AF125" s="75">
        <v>100</v>
      </c>
      <c r="AG125" s="67">
        <v>1</v>
      </c>
      <c r="AH125" s="67">
        <v>0</v>
      </c>
      <c r="AI125" s="67">
        <v>0</v>
      </c>
      <c r="AJ125" s="75">
        <v>6</v>
      </c>
      <c r="AK125" s="75">
        <v>5</v>
      </c>
      <c r="AL125" s="75">
        <v>83.33</v>
      </c>
      <c r="AM125" s="67">
        <v>74</v>
      </c>
      <c r="AN125" s="67">
        <v>41</v>
      </c>
      <c r="AO125" s="67">
        <v>55.41</v>
      </c>
      <c r="AP125" s="75">
        <v>3916</v>
      </c>
      <c r="AQ125" s="75">
        <v>2832</v>
      </c>
      <c r="AR125" s="75">
        <v>72.319999999999993</v>
      </c>
    </row>
    <row r="126" spans="1:44" s="61" customFormat="1" ht="15" customHeight="1">
      <c r="A126" s="60" t="s">
        <v>121</v>
      </c>
      <c r="B126" s="63" t="s">
        <v>1809</v>
      </c>
      <c r="C126" s="67">
        <v>22055</v>
      </c>
      <c r="D126" s="67">
        <v>14158</v>
      </c>
      <c r="E126" s="67">
        <v>64.19</v>
      </c>
      <c r="F126" s="75">
        <v>33789</v>
      </c>
      <c r="G126" s="75">
        <v>25166</v>
      </c>
      <c r="H126" s="75">
        <v>74.48</v>
      </c>
      <c r="I126" s="67">
        <v>16430</v>
      </c>
      <c r="J126" s="67">
        <v>12474</v>
      </c>
      <c r="K126" s="67">
        <v>75.92</v>
      </c>
      <c r="L126" s="75">
        <v>19607</v>
      </c>
      <c r="M126" s="75">
        <v>14974</v>
      </c>
      <c r="N126" s="75">
        <v>76.37</v>
      </c>
      <c r="O126" s="67">
        <v>350</v>
      </c>
      <c r="P126" s="67">
        <v>206</v>
      </c>
      <c r="Q126" s="67">
        <v>58.86</v>
      </c>
      <c r="R126" s="75">
        <v>512</v>
      </c>
      <c r="S126" s="75">
        <v>336</v>
      </c>
      <c r="T126" s="75">
        <v>65.62</v>
      </c>
      <c r="U126" s="67">
        <v>502</v>
      </c>
      <c r="V126" s="67">
        <v>308</v>
      </c>
      <c r="W126" s="67">
        <v>61.35</v>
      </c>
      <c r="X126" s="75">
        <v>710</v>
      </c>
      <c r="Y126" s="75">
        <v>437</v>
      </c>
      <c r="Z126" s="75">
        <v>61.55</v>
      </c>
      <c r="AA126" s="67">
        <v>37</v>
      </c>
      <c r="AB126" s="67">
        <v>24</v>
      </c>
      <c r="AC126" s="67">
        <v>64.86</v>
      </c>
      <c r="AD126" s="75">
        <v>48</v>
      </c>
      <c r="AE126" s="75">
        <v>18</v>
      </c>
      <c r="AF126" s="75">
        <v>37.5</v>
      </c>
      <c r="AG126" s="67">
        <v>443</v>
      </c>
      <c r="AH126" s="67">
        <v>263</v>
      </c>
      <c r="AI126" s="67">
        <v>59.37</v>
      </c>
      <c r="AJ126" s="75">
        <v>703</v>
      </c>
      <c r="AK126" s="75">
        <v>444</v>
      </c>
      <c r="AL126" s="75">
        <v>63.16</v>
      </c>
      <c r="AM126" s="67">
        <v>10170</v>
      </c>
      <c r="AN126" s="67">
        <v>5543</v>
      </c>
      <c r="AO126" s="67">
        <v>54.5</v>
      </c>
      <c r="AP126" s="75">
        <v>105356</v>
      </c>
      <c r="AQ126" s="75">
        <v>74351</v>
      </c>
      <c r="AR126" s="75">
        <v>70.569999999999993</v>
      </c>
    </row>
    <row r="127" spans="1:44" s="61" customFormat="1" ht="15" customHeight="1">
      <c r="A127" s="60" t="s">
        <v>122</v>
      </c>
      <c r="B127" s="63" t="s">
        <v>979</v>
      </c>
      <c r="C127" s="67">
        <v>10123</v>
      </c>
      <c r="D127" s="67">
        <v>6962</v>
      </c>
      <c r="E127" s="67">
        <v>68.77</v>
      </c>
      <c r="F127" s="75">
        <v>14694</v>
      </c>
      <c r="G127" s="75">
        <v>11611</v>
      </c>
      <c r="H127" s="75">
        <v>79.02</v>
      </c>
      <c r="I127" s="67">
        <v>8569</v>
      </c>
      <c r="J127" s="67">
        <v>6768</v>
      </c>
      <c r="K127" s="67">
        <v>78.98</v>
      </c>
      <c r="L127" s="75">
        <v>9727</v>
      </c>
      <c r="M127" s="75">
        <v>7805</v>
      </c>
      <c r="N127" s="75">
        <v>80.239999999999995</v>
      </c>
      <c r="O127" s="67">
        <v>222</v>
      </c>
      <c r="P127" s="67">
        <v>147</v>
      </c>
      <c r="Q127" s="67">
        <v>66.22</v>
      </c>
      <c r="R127" s="75">
        <v>287</v>
      </c>
      <c r="S127" s="75">
        <v>186</v>
      </c>
      <c r="T127" s="75">
        <v>64.81</v>
      </c>
      <c r="U127" s="67">
        <v>428</v>
      </c>
      <c r="V127" s="67">
        <v>258</v>
      </c>
      <c r="W127" s="67">
        <v>60.28</v>
      </c>
      <c r="X127" s="75">
        <v>546</v>
      </c>
      <c r="Y127" s="75">
        <v>370</v>
      </c>
      <c r="Z127" s="75">
        <v>67.77</v>
      </c>
      <c r="AA127" s="67">
        <v>18</v>
      </c>
      <c r="AB127" s="67">
        <v>8</v>
      </c>
      <c r="AC127" s="67">
        <v>44.44</v>
      </c>
      <c r="AD127" s="75">
        <v>19</v>
      </c>
      <c r="AE127" s="75">
        <v>9</v>
      </c>
      <c r="AF127" s="75">
        <v>47.37</v>
      </c>
      <c r="AG127" s="67">
        <v>267</v>
      </c>
      <c r="AH127" s="67">
        <v>139</v>
      </c>
      <c r="AI127" s="67">
        <v>52.06</v>
      </c>
      <c r="AJ127" s="75">
        <v>413</v>
      </c>
      <c r="AK127" s="75">
        <v>261</v>
      </c>
      <c r="AL127" s="75">
        <v>63.2</v>
      </c>
      <c r="AM127" s="67">
        <v>4887</v>
      </c>
      <c r="AN127" s="67">
        <v>3244</v>
      </c>
      <c r="AO127" s="67">
        <v>66.38</v>
      </c>
      <c r="AP127" s="75">
        <v>50200</v>
      </c>
      <c r="AQ127" s="75">
        <v>37768</v>
      </c>
      <c r="AR127" s="75">
        <v>75.239999999999995</v>
      </c>
    </row>
    <row r="128" spans="1:44" s="61" customFormat="1" ht="15" customHeight="1">
      <c r="A128" s="60" t="s">
        <v>123</v>
      </c>
      <c r="B128" s="63" t="s">
        <v>932</v>
      </c>
      <c r="C128" s="67">
        <v>179</v>
      </c>
      <c r="D128" s="67">
        <v>112</v>
      </c>
      <c r="E128" s="67">
        <v>62.57</v>
      </c>
      <c r="F128" s="75">
        <v>300</v>
      </c>
      <c r="G128" s="75">
        <v>227</v>
      </c>
      <c r="H128" s="75">
        <v>75.67</v>
      </c>
      <c r="I128" s="67">
        <v>860</v>
      </c>
      <c r="J128" s="67">
        <v>722</v>
      </c>
      <c r="K128" s="67">
        <v>83.95</v>
      </c>
      <c r="L128" s="75">
        <v>967</v>
      </c>
      <c r="M128" s="75">
        <v>789</v>
      </c>
      <c r="N128" s="75">
        <v>81.59</v>
      </c>
      <c r="O128" s="67">
        <v>3</v>
      </c>
      <c r="P128" s="67">
        <v>2</v>
      </c>
      <c r="Q128" s="67">
        <v>66.67</v>
      </c>
      <c r="R128" s="75">
        <v>6</v>
      </c>
      <c r="S128" s="75">
        <v>4</v>
      </c>
      <c r="T128" s="75">
        <v>66.67</v>
      </c>
      <c r="U128" s="67">
        <v>8</v>
      </c>
      <c r="V128" s="67">
        <v>7</v>
      </c>
      <c r="W128" s="67">
        <v>87.5</v>
      </c>
      <c r="X128" s="75">
        <v>11</v>
      </c>
      <c r="Y128" s="75">
        <v>5</v>
      </c>
      <c r="Z128" s="75">
        <v>45.45</v>
      </c>
      <c r="AA128" s="67">
        <v>0</v>
      </c>
      <c r="AB128" s="67">
        <v>0</v>
      </c>
      <c r="AC128" s="67">
        <v>0</v>
      </c>
      <c r="AD128" s="75">
        <v>0</v>
      </c>
      <c r="AE128" s="75">
        <v>0</v>
      </c>
      <c r="AF128" s="75">
        <v>0</v>
      </c>
      <c r="AG128" s="67">
        <v>4</v>
      </c>
      <c r="AH128" s="67">
        <v>2</v>
      </c>
      <c r="AI128" s="67">
        <v>50</v>
      </c>
      <c r="AJ128" s="75">
        <v>3</v>
      </c>
      <c r="AK128" s="75">
        <v>1</v>
      </c>
      <c r="AL128" s="75">
        <v>33.33</v>
      </c>
      <c r="AM128" s="67">
        <v>38</v>
      </c>
      <c r="AN128" s="67">
        <v>25</v>
      </c>
      <c r="AO128" s="67">
        <v>65.790000000000006</v>
      </c>
      <c r="AP128" s="75">
        <v>2379</v>
      </c>
      <c r="AQ128" s="75">
        <v>1896</v>
      </c>
      <c r="AR128" s="75">
        <v>79.7</v>
      </c>
    </row>
    <row r="129" spans="1:44" s="61" customFormat="1" ht="15" customHeight="1">
      <c r="A129" s="60" t="s">
        <v>124</v>
      </c>
      <c r="B129" s="63" t="s">
        <v>899</v>
      </c>
      <c r="C129" s="67">
        <v>1178</v>
      </c>
      <c r="D129" s="67">
        <v>680</v>
      </c>
      <c r="E129" s="67">
        <v>57.72</v>
      </c>
      <c r="F129" s="75">
        <v>1754</v>
      </c>
      <c r="G129" s="75">
        <v>1261</v>
      </c>
      <c r="H129" s="75">
        <v>71.89</v>
      </c>
      <c r="I129" s="67">
        <v>2026</v>
      </c>
      <c r="J129" s="67">
        <v>1625</v>
      </c>
      <c r="K129" s="67">
        <v>80.209999999999994</v>
      </c>
      <c r="L129" s="75">
        <v>2301</v>
      </c>
      <c r="M129" s="75">
        <v>1921</v>
      </c>
      <c r="N129" s="75">
        <v>83.49</v>
      </c>
      <c r="O129" s="67">
        <v>8</v>
      </c>
      <c r="P129" s="67">
        <v>5</v>
      </c>
      <c r="Q129" s="67">
        <v>62.5</v>
      </c>
      <c r="R129" s="75">
        <v>14</v>
      </c>
      <c r="S129" s="75">
        <v>9</v>
      </c>
      <c r="T129" s="75">
        <v>64.290000000000006</v>
      </c>
      <c r="U129" s="67">
        <v>7</v>
      </c>
      <c r="V129" s="67">
        <v>3</v>
      </c>
      <c r="W129" s="67">
        <v>42.86</v>
      </c>
      <c r="X129" s="75">
        <v>11</v>
      </c>
      <c r="Y129" s="75">
        <v>8</v>
      </c>
      <c r="Z129" s="75">
        <v>72.73</v>
      </c>
      <c r="AA129" s="67">
        <v>0</v>
      </c>
      <c r="AB129" s="67">
        <v>0</v>
      </c>
      <c r="AC129" s="67">
        <v>0</v>
      </c>
      <c r="AD129" s="75">
        <v>3</v>
      </c>
      <c r="AE129" s="75">
        <v>1</v>
      </c>
      <c r="AF129" s="75">
        <v>33.33</v>
      </c>
      <c r="AG129" s="67">
        <v>9</v>
      </c>
      <c r="AH129" s="67">
        <v>6</v>
      </c>
      <c r="AI129" s="67">
        <v>66.67</v>
      </c>
      <c r="AJ129" s="75">
        <v>5</v>
      </c>
      <c r="AK129" s="75">
        <v>4</v>
      </c>
      <c r="AL129" s="75">
        <v>80</v>
      </c>
      <c r="AM129" s="67">
        <v>243</v>
      </c>
      <c r="AN129" s="67">
        <v>121</v>
      </c>
      <c r="AO129" s="67">
        <v>49.79</v>
      </c>
      <c r="AP129" s="75">
        <v>7559</v>
      </c>
      <c r="AQ129" s="75">
        <v>5644</v>
      </c>
      <c r="AR129" s="75">
        <v>74.67</v>
      </c>
    </row>
    <row r="130" spans="1:44" s="61" customFormat="1" ht="15" customHeight="1">
      <c r="A130" s="60" t="s">
        <v>125</v>
      </c>
      <c r="B130" s="63" t="s">
        <v>1839</v>
      </c>
      <c r="C130" s="67">
        <v>606</v>
      </c>
      <c r="D130" s="67">
        <v>318</v>
      </c>
      <c r="E130" s="67">
        <v>52.48</v>
      </c>
      <c r="F130" s="75">
        <v>950</v>
      </c>
      <c r="G130" s="75">
        <v>609</v>
      </c>
      <c r="H130" s="75">
        <v>64.11</v>
      </c>
      <c r="I130" s="67">
        <v>1512</v>
      </c>
      <c r="J130" s="67">
        <v>1200</v>
      </c>
      <c r="K130" s="67">
        <v>79.37</v>
      </c>
      <c r="L130" s="75">
        <v>1668</v>
      </c>
      <c r="M130" s="75">
        <v>1314</v>
      </c>
      <c r="N130" s="75">
        <v>78.78</v>
      </c>
      <c r="O130" s="67">
        <v>5</v>
      </c>
      <c r="P130" s="67">
        <v>2</v>
      </c>
      <c r="Q130" s="67">
        <v>40</v>
      </c>
      <c r="R130" s="75">
        <v>4</v>
      </c>
      <c r="S130" s="75">
        <v>3</v>
      </c>
      <c r="T130" s="75">
        <v>75</v>
      </c>
      <c r="U130" s="67">
        <v>14</v>
      </c>
      <c r="V130" s="67">
        <v>6</v>
      </c>
      <c r="W130" s="67">
        <v>42.86</v>
      </c>
      <c r="X130" s="75">
        <v>20</v>
      </c>
      <c r="Y130" s="75">
        <v>9</v>
      </c>
      <c r="Z130" s="75">
        <v>45</v>
      </c>
      <c r="AA130" s="67">
        <v>0</v>
      </c>
      <c r="AB130" s="67">
        <v>0</v>
      </c>
      <c r="AC130" s="67">
        <v>0</v>
      </c>
      <c r="AD130" s="75">
        <v>4</v>
      </c>
      <c r="AE130" s="75">
        <v>1</v>
      </c>
      <c r="AF130" s="75">
        <v>25</v>
      </c>
      <c r="AG130" s="67">
        <v>7</v>
      </c>
      <c r="AH130" s="67">
        <v>3</v>
      </c>
      <c r="AI130" s="67">
        <v>42.86</v>
      </c>
      <c r="AJ130" s="75">
        <v>7</v>
      </c>
      <c r="AK130" s="75">
        <v>6</v>
      </c>
      <c r="AL130" s="75">
        <v>85.71</v>
      </c>
      <c r="AM130" s="67">
        <v>115</v>
      </c>
      <c r="AN130" s="67">
        <v>71</v>
      </c>
      <c r="AO130" s="67">
        <v>61.74</v>
      </c>
      <c r="AP130" s="75">
        <v>4912</v>
      </c>
      <c r="AQ130" s="75">
        <v>3542</v>
      </c>
      <c r="AR130" s="75">
        <v>72.11</v>
      </c>
    </row>
    <row r="131" spans="1:44" s="61" customFormat="1" ht="15" customHeight="1">
      <c r="A131" s="60" t="s">
        <v>126</v>
      </c>
      <c r="B131" s="63" t="s">
        <v>1613</v>
      </c>
      <c r="C131" s="67">
        <v>4172</v>
      </c>
      <c r="D131" s="67">
        <v>2287</v>
      </c>
      <c r="E131" s="67">
        <v>54.82</v>
      </c>
      <c r="F131" s="75">
        <v>6558</v>
      </c>
      <c r="G131" s="75">
        <v>4598</v>
      </c>
      <c r="H131" s="75">
        <v>70.11</v>
      </c>
      <c r="I131" s="67">
        <v>10198</v>
      </c>
      <c r="J131" s="67">
        <v>7945</v>
      </c>
      <c r="K131" s="67">
        <v>77.91</v>
      </c>
      <c r="L131" s="75">
        <v>11696</v>
      </c>
      <c r="M131" s="75">
        <v>9210</v>
      </c>
      <c r="N131" s="75">
        <v>78.739999999999995</v>
      </c>
      <c r="O131" s="67">
        <v>65</v>
      </c>
      <c r="P131" s="67">
        <v>36</v>
      </c>
      <c r="Q131" s="67">
        <v>55.38</v>
      </c>
      <c r="R131" s="75">
        <v>112</v>
      </c>
      <c r="S131" s="75">
        <v>73</v>
      </c>
      <c r="T131" s="75">
        <v>65.180000000000007</v>
      </c>
      <c r="U131" s="67">
        <v>157</v>
      </c>
      <c r="V131" s="67">
        <v>85</v>
      </c>
      <c r="W131" s="67">
        <v>54.14</v>
      </c>
      <c r="X131" s="75">
        <v>228</v>
      </c>
      <c r="Y131" s="75">
        <v>143</v>
      </c>
      <c r="Z131" s="75">
        <v>62.72</v>
      </c>
      <c r="AA131" s="67">
        <v>13</v>
      </c>
      <c r="AB131" s="67">
        <v>7</v>
      </c>
      <c r="AC131" s="67">
        <v>53.85</v>
      </c>
      <c r="AD131" s="75">
        <v>9</v>
      </c>
      <c r="AE131" s="75">
        <v>3</v>
      </c>
      <c r="AF131" s="75">
        <v>33.33</v>
      </c>
      <c r="AG131" s="67">
        <v>87</v>
      </c>
      <c r="AH131" s="67">
        <v>49</v>
      </c>
      <c r="AI131" s="67">
        <v>56.32</v>
      </c>
      <c r="AJ131" s="75">
        <v>108</v>
      </c>
      <c r="AK131" s="75">
        <v>59</v>
      </c>
      <c r="AL131" s="75">
        <v>54.63</v>
      </c>
      <c r="AM131" s="67">
        <v>1608</v>
      </c>
      <c r="AN131" s="67">
        <v>924</v>
      </c>
      <c r="AO131" s="67">
        <v>57.46</v>
      </c>
      <c r="AP131" s="75">
        <v>35011</v>
      </c>
      <c r="AQ131" s="75">
        <v>25419</v>
      </c>
      <c r="AR131" s="75">
        <v>72.599999999999994</v>
      </c>
    </row>
    <row r="132" spans="1:44" s="61" customFormat="1" ht="15" customHeight="1">
      <c r="A132" s="60" t="s">
        <v>127</v>
      </c>
      <c r="B132" s="63" t="s">
        <v>1850</v>
      </c>
      <c r="C132" s="67">
        <v>540</v>
      </c>
      <c r="D132" s="67">
        <v>289</v>
      </c>
      <c r="E132" s="67">
        <v>53.52</v>
      </c>
      <c r="F132" s="75">
        <v>721</v>
      </c>
      <c r="G132" s="75">
        <v>475</v>
      </c>
      <c r="H132" s="75">
        <v>65.88</v>
      </c>
      <c r="I132" s="67">
        <v>5238</v>
      </c>
      <c r="J132" s="67">
        <v>4026</v>
      </c>
      <c r="K132" s="67">
        <v>76.86</v>
      </c>
      <c r="L132" s="75">
        <v>6024</v>
      </c>
      <c r="M132" s="75">
        <v>4592</v>
      </c>
      <c r="N132" s="75">
        <v>76.23</v>
      </c>
      <c r="O132" s="67">
        <v>35</v>
      </c>
      <c r="P132" s="67">
        <v>20</v>
      </c>
      <c r="Q132" s="67">
        <v>57.14</v>
      </c>
      <c r="R132" s="75">
        <v>31</v>
      </c>
      <c r="S132" s="75">
        <v>20</v>
      </c>
      <c r="T132" s="75">
        <v>64.52</v>
      </c>
      <c r="U132" s="67">
        <v>43</v>
      </c>
      <c r="V132" s="67">
        <v>22</v>
      </c>
      <c r="W132" s="67">
        <v>51.16</v>
      </c>
      <c r="X132" s="75">
        <v>34</v>
      </c>
      <c r="Y132" s="75">
        <v>18</v>
      </c>
      <c r="Z132" s="75">
        <v>52.94</v>
      </c>
      <c r="AA132" s="67">
        <v>2</v>
      </c>
      <c r="AB132" s="67">
        <v>1</v>
      </c>
      <c r="AC132" s="67">
        <v>50</v>
      </c>
      <c r="AD132" s="75">
        <v>5</v>
      </c>
      <c r="AE132" s="75">
        <v>2</v>
      </c>
      <c r="AF132" s="75">
        <v>40</v>
      </c>
      <c r="AG132" s="67">
        <v>24</v>
      </c>
      <c r="AH132" s="67">
        <v>9</v>
      </c>
      <c r="AI132" s="67">
        <v>37.5</v>
      </c>
      <c r="AJ132" s="75">
        <v>34</v>
      </c>
      <c r="AK132" s="75">
        <v>21</v>
      </c>
      <c r="AL132" s="75">
        <v>61.76</v>
      </c>
      <c r="AM132" s="67">
        <v>510</v>
      </c>
      <c r="AN132" s="67">
        <v>280</v>
      </c>
      <c r="AO132" s="67">
        <v>54.9</v>
      </c>
      <c r="AP132" s="75">
        <v>13241</v>
      </c>
      <c r="AQ132" s="75">
        <v>9775</v>
      </c>
      <c r="AR132" s="75">
        <v>73.819999999999993</v>
      </c>
    </row>
    <row r="133" spans="1:44" s="61" customFormat="1" ht="15" customHeight="1">
      <c r="A133" s="60" t="s">
        <v>128</v>
      </c>
      <c r="B133" s="63" t="s">
        <v>1579</v>
      </c>
      <c r="C133" s="67">
        <v>750</v>
      </c>
      <c r="D133" s="67">
        <v>428</v>
      </c>
      <c r="E133" s="67">
        <v>57.07</v>
      </c>
      <c r="F133" s="75">
        <v>983</v>
      </c>
      <c r="G133" s="75">
        <v>725</v>
      </c>
      <c r="H133" s="75">
        <v>73.75</v>
      </c>
      <c r="I133" s="67">
        <v>559</v>
      </c>
      <c r="J133" s="67">
        <v>436</v>
      </c>
      <c r="K133" s="67">
        <v>78</v>
      </c>
      <c r="L133" s="75">
        <v>542</v>
      </c>
      <c r="M133" s="75">
        <v>429</v>
      </c>
      <c r="N133" s="75">
        <v>79.150000000000006</v>
      </c>
      <c r="O133" s="67">
        <v>1</v>
      </c>
      <c r="P133" s="67">
        <v>0</v>
      </c>
      <c r="Q133" s="67">
        <v>0</v>
      </c>
      <c r="R133" s="75">
        <v>5</v>
      </c>
      <c r="S133" s="75">
        <v>1</v>
      </c>
      <c r="T133" s="75">
        <v>20</v>
      </c>
      <c r="U133" s="67">
        <v>5</v>
      </c>
      <c r="V133" s="67">
        <v>5</v>
      </c>
      <c r="W133" s="67">
        <v>100</v>
      </c>
      <c r="X133" s="75">
        <v>4</v>
      </c>
      <c r="Y133" s="75">
        <v>1</v>
      </c>
      <c r="Z133" s="75">
        <v>25</v>
      </c>
      <c r="AA133" s="67">
        <v>3</v>
      </c>
      <c r="AB133" s="67">
        <v>3</v>
      </c>
      <c r="AC133" s="67">
        <v>100</v>
      </c>
      <c r="AD133" s="75">
        <v>0</v>
      </c>
      <c r="AE133" s="75">
        <v>0</v>
      </c>
      <c r="AF133" s="75">
        <v>0</v>
      </c>
      <c r="AG133" s="67">
        <v>4</v>
      </c>
      <c r="AH133" s="67">
        <v>2</v>
      </c>
      <c r="AI133" s="67">
        <v>50</v>
      </c>
      <c r="AJ133" s="75">
        <v>5</v>
      </c>
      <c r="AK133" s="75">
        <v>1</v>
      </c>
      <c r="AL133" s="75">
        <v>20</v>
      </c>
      <c r="AM133" s="67">
        <v>61</v>
      </c>
      <c r="AN133" s="67">
        <v>35</v>
      </c>
      <c r="AO133" s="67">
        <v>57.38</v>
      </c>
      <c r="AP133" s="75">
        <v>2922</v>
      </c>
      <c r="AQ133" s="75">
        <v>2066</v>
      </c>
      <c r="AR133" s="75">
        <v>70.7</v>
      </c>
    </row>
    <row r="134" spans="1:44" s="61" customFormat="1" ht="15" customHeight="1">
      <c r="A134" s="60" t="s">
        <v>129</v>
      </c>
      <c r="B134" s="63" t="s">
        <v>833</v>
      </c>
      <c r="C134" s="67">
        <v>2860</v>
      </c>
      <c r="D134" s="67">
        <v>1605</v>
      </c>
      <c r="E134" s="67">
        <v>56.12</v>
      </c>
      <c r="F134" s="75">
        <v>4515</v>
      </c>
      <c r="G134" s="75">
        <v>3023</v>
      </c>
      <c r="H134" s="75">
        <v>66.95</v>
      </c>
      <c r="I134" s="67">
        <v>3346</v>
      </c>
      <c r="J134" s="67">
        <v>2725</v>
      </c>
      <c r="K134" s="67">
        <v>81.44</v>
      </c>
      <c r="L134" s="75">
        <v>3931</v>
      </c>
      <c r="M134" s="75">
        <v>3195</v>
      </c>
      <c r="N134" s="75">
        <v>81.28</v>
      </c>
      <c r="O134" s="67">
        <v>37</v>
      </c>
      <c r="P134" s="67">
        <v>20</v>
      </c>
      <c r="Q134" s="67">
        <v>54.05</v>
      </c>
      <c r="R134" s="75">
        <v>38</v>
      </c>
      <c r="S134" s="75">
        <v>19</v>
      </c>
      <c r="T134" s="75">
        <v>50</v>
      </c>
      <c r="U134" s="67">
        <v>44</v>
      </c>
      <c r="V134" s="67">
        <v>23</v>
      </c>
      <c r="W134" s="67">
        <v>52.27</v>
      </c>
      <c r="X134" s="75">
        <v>68</v>
      </c>
      <c r="Y134" s="75">
        <v>34</v>
      </c>
      <c r="Z134" s="75">
        <v>50</v>
      </c>
      <c r="AA134" s="67">
        <v>0</v>
      </c>
      <c r="AB134" s="67">
        <v>0</v>
      </c>
      <c r="AC134" s="67">
        <v>0</v>
      </c>
      <c r="AD134" s="75">
        <v>1</v>
      </c>
      <c r="AE134" s="75">
        <v>0</v>
      </c>
      <c r="AF134" s="75">
        <v>0</v>
      </c>
      <c r="AG134" s="67">
        <v>40</v>
      </c>
      <c r="AH134" s="67">
        <v>24</v>
      </c>
      <c r="AI134" s="67">
        <v>60</v>
      </c>
      <c r="AJ134" s="75">
        <v>40</v>
      </c>
      <c r="AK134" s="75">
        <v>28</v>
      </c>
      <c r="AL134" s="75">
        <v>70</v>
      </c>
      <c r="AM134" s="67">
        <v>334</v>
      </c>
      <c r="AN134" s="67">
        <v>184</v>
      </c>
      <c r="AO134" s="67">
        <v>55.09</v>
      </c>
      <c r="AP134" s="75">
        <v>15254</v>
      </c>
      <c r="AQ134" s="75">
        <v>10880</v>
      </c>
      <c r="AR134" s="75">
        <v>71.33</v>
      </c>
    </row>
    <row r="135" spans="1:44" s="61" customFormat="1" ht="15" customHeight="1">
      <c r="A135" s="60" t="s">
        <v>130</v>
      </c>
      <c r="B135" s="63" t="s">
        <v>834</v>
      </c>
      <c r="C135" s="67">
        <v>984</v>
      </c>
      <c r="D135" s="67">
        <v>690</v>
      </c>
      <c r="E135" s="67">
        <v>70.12</v>
      </c>
      <c r="F135" s="75">
        <v>1364</v>
      </c>
      <c r="G135" s="75">
        <v>1097</v>
      </c>
      <c r="H135" s="75">
        <v>80.430000000000007</v>
      </c>
      <c r="I135" s="67">
        <v>780</v>
      </c>
      <c r="J135" s="67">
        <v>629</v>
      </c>
      <c r="K135" s="67">
        <v>80.64</v>
      </c>
      <c r="L135" s="75">
        <v>832</v>
      </c>
      <c r="M135" s="75">
        <v>680</v>
      </c>
      <c r="N135" s="75">
        <v>81.73</v>
      </c>
      <c r="O135" s="67">
        <v>4</v>
      </c>
      <c r="P135" s="67">
        <v>2</v>
      </c>
      <c r="Q135" s="67">
        <v>50</v>
      </c>
      <c r="R135" s="75">
        <v>2</v>
      </c>
      <c r="S135" s="75">
        <v>2</v>
      </c>
      <c r="T135" s="75">
        <v>100</v>
      </c>
      <c r="U135" s="67">
        <v>6</v>
      </c>
      <c r="V135" s="67">
        <v>4</v>
      </c>
      <c r="W135" s="67">
        <v>66.67</v>
      </c>
      <c r="X135" s="75">
        <v>9</v>
      </c>
      <c r="Y135" s="75">
        <v>6</v>
      </c>
      <c r="Z135" s="75">
        <v>66.67</v>
      </c>
      <c r="AA135" s="67">
        <v>0</v>
      </c>
      <c r="AB135" s="67">
        <v>0</v>
      </c>
      <c r="AC135" s="67">
        <v>0</v>
      </c>
      <c r="AD135" s="75">
        <v>3</v>
      </c>
      <c r="AE135" s="75">
        <v>2</v>
      </c>
      <c r="AF135" s="75">
        <v>66.67</v>
      </c>
      <c r="AG135" s="67">
        <v>5</v>
      </c>
      <c r="AH135" s="67">
        <v>4</v>
      </c>
      <c r="AI135" s="67">
        <v>80</v>
      </c>
      <c r="AJ135" s="75">
        <v>10</v>
      </c>
      <c r="AK135" s="75">
        <v>7</v>
      </c>
      <c r="AL135" s="75">
        <v>70</v>
      </c>
      <c r="AM135" s="67">
        <v>143</v>
      </c>
      <c r="AN135" s="67">
        <v>97</v>
      </c>
      <c r="AO135" s="67">
        <v>67.83</v>
      </c>
      <c r="AP135" s="75">
        <v>4142</v>
      </c>
      <c r="AQ135" s="75">
        <v>3220</v>
      </c>
      <c r="AR135" s="75">
        <v>77.739999999999995</v>
      </c>
    </row>
    <row r="136" spans="1:44" s="61" customFormat="1" ht="15" customHeight="1">
      <c r="A136" s="60" t="s">
        <v>131</v>
      </c>
      <c r="B136" s="63" t="s">
        <v>1522</v>
      </c>
      <c r="C136" s="67">
        <v>333</v>
      </c>
      <c r="D136" s="67">
        <v>221</v>
      </c>
      <c r="E136" s="67">
        <v>66.37</v>
      </c>
      <c r="F136" s="75">
        <v>333</v>
      </c>
      <c r="G136" s="75">
        <v>276</v>
      </c>
      <c r="H136" s="75">
        <v>82.88</v>
      </c>
      <c r="I136" s="67">
        <v>219</v>
      </c>
      <c r="J136" s="67">
        <v>173</v>
      </c>
      <c r="K136" s="67">
        <v>79</v>
      </c>
      <c r="L136" s="75">
        <v>241</v>
      </c>
      <c r="M136" s="75">
        <v>204</v>
      </c>
      <c r="N136" s="75">
        <v>84.65</v>
      </c>
      <c r="O136" s="67">
        <v>0</v>
      </c>
      <c r="P136" s="67">
        <v>0</v>
      </c>
      <c r="Q136" s="67">
        <v>0</v>
      </c>
      <c r="R136" s="75">
        <v>1</v>
      </c>
      <c r="S136" s="75">
        <v>1</v>
      </c>
      <c r="T136" s="75">
        <v>100</v>
      </c>
      <c r="U136" s="67">
        <v>4</v>
      </c>
      <c r="V136" s="67">
        <v>2</v>
      </c>
      <c r="W136" s="67">
        <v>50</v>
      </c>
      <c r="X136" s="75">
        <v>1</v>
      </c>
      <c r="Y136" s="75">
        <v>0</v>
      </c>
      <c r="Z136" s="75">
        <v>0</v>
      </c>
      <c r="AA136" s="67">
        <v>0</v>
      </c>
      <c r="AB136" s="67">
        <v>0</v>
      </c>
      <c r="AC136" s="67">
        <v>0</v>
      </c>
      <c r="AD136" s="75">
        <v>0</v>
      </c>
      <c r="AE136" s="75">
        <v>0</v>
      </c>
      <c r="AF136" s="75">
        <v>0</v>
      </c>
      <c r="AG136" s="67">
        <v>3</v>
      </c>
      <c r="AH136" s="67">
        <v>2</v>
      </c>
      <c r="AI136" s="67">
        <v>66.67</v>
      </c>
      <c r="AJ136" s="75">
        <v>2</v>
      </c>
      <c r="AK136" s="75">
        <v>2</v>
      </c>
      <c r="AL136" s="75">
        <v>100</v>
      </c>
      <c r="AM136" s="67">
        <v>23</v>
      </c>
      <c r="AN136" s="67">
        <v>15</v>
      </c>
      <c r="AO136" s="67">
        <v>65.22</v>
      </c>
      <c r="AP136" s="75">
        <v>1160</v>
      </c>
      <c r="AQ136" s="75">
        <v>896</v>
      </c>
      <c r="AR136" s="75">
        <v>77.239999999999995</v>
      </c>
    </row>
    <row r="137" spans="1:44" s="61" customFormat="1" ht="15" customHeight="1">
      <c r="A137" s="60" t="s">
        <v>132</v>
      </c>
      <c r="B137" s="63" t="s">
        <v>1619</v>
      </c>
      <c r="C137" s="67">
        <v>762</v>
      </c>
      <c r="D137" s="67">
        <v>421</v>
      </c>
      <c r="E137" s="67">
        <v>55.25</v>
      </c>
      <c r="F137" s="75">
        <v>1113</v>
      </c>
      <c r="G137" s="75">
        <v>749</v>
      </c>
      <c r="H137" s="75">
        <v>67.3</v>
      </c>
      <c r="I137" s="67">
        <v>3086</v>
      </c>
      <c r="J137" s="67">
        <v>2451</v>
      </c>
      <c r="K137" s="67">
        <v>79.42</v>
      </c>
      <c r="L137" s="75">
        <v>3681</v>
      </c>
      <c r="M137" s="75">
        <v>2880</v>
      </c>
      <c r="N137" s="75">
        <v>78.239999999999995</v>
      </c>
      <c r="O137" s="67">
        <v>9</v>
      </c>
      <c r="P137" s="67">
        <v>6</v>
      </c>
      <c r="Q137" s="67">
        <v>66.67</v>
      </c>
      <c r="R137" s="75">
        <v>18</v>
      </c>
      <c r="S137" s="75">
        <v>15</v>
      </c>
      <c r="T137" s="75">
        <v>83.33</v>
      </c>
      <c r="U137" s="67">
        <v>99</v>
      </c>
      <c r="V137" s="67">
        <v>43</v>
      </c>
      <c r="W137" s="67">
        <v>43.43</v>
      </c>
      <c r="X137" s="75">
        <v>115</v>
      </c>
      <c r="Y137" s="75">
        <v>62</v>
      </c>
      <c r="Z137" s="75">
        <v>53.91</v>
      </c>
      <c r="AA137" s="67">
        <v>3</v>
      </c>
      <c r="AB137" s="67">
        <v>2</v>
      </c>
      <c r="AC137" s="67">
        <v>66.67</v>
      </c>
      <c r="AD137" s="75">
        <v>1</v>
      </c>
      <c r="AE137" s="75">
        <v>1</v>
      </c>
      <c r="AF137" s="75">
        <v>100</v>
      </c>
      <c r="AG137" s="67">
        <v>22</v>
      </c>
      <c r="AH137" s="67">
        <v>15</v>
      </c>
      <c r="AI137" s="67">
        <v>68.180000000000007</v>
      </c>
      <c r="AJ137" s="75">
        <v>23</v>
      </c>
      <c r="AK137" s="75">
        <v>11</v>
      </c>
      <c r="AL137" s="75">
        <v>47.83</v>
      </c>
      <c r="AM137" s="67">
        <v>391</v>
      </c>
      <c r="AN137" s="67">
        <v>208</v>
      </c>
      <c r="AO137" s="67">
        <v>53.2</v>
      </c>
      <c r="AP137" s="75">
        <v>9323</v>
      </c>
      <c r="AQ137" s="75">
        <v>6864</v>
      </c>
      <c r="AR137" s="75">
        <v>73.62</v>
      </c>
    </row>
    <row r="138" spans="1:44" s="61" customFormat="1" ht="15" customHeight="1">
      <c r="A138" s="60" t="s">
        <v>133</v>
      </c>
      <c r="B138" s="63" t="s">
        <v>1243</v>
      </c>
      <c r="C138" s="67">
        <v>643</v>
      </c>
      <c r="D138" s="67">
        <v>377</v>
      </c>
      <c r="E138" s="67">
        <v>58.63</v>
      </c>
      <c r="F138" s="75">
        <v>972</v>
      </c>
      <c r="G138" s="75">
        <v>734</v>
      </c>
      <c r="H138" s="75">
        <v>75.510000000000005</v>
      </c>
      <c r="I138" s="67">
        <v>1211</v>
      </c>
      <c r="J138" s="67">
        <v>1008</v>
      </c>
      <c r="K138" s="67">
        <v>83.24</v>
      </c>
      <c r="L138" s="75">
        <v>1340</v>
      </c>
      <c r="M138" s="75">
        <v>1120</v>
      </c>
      <c r="N138" s="75">
        <v>83.58</v>
      </c>
      <c r="O138" s="67">
        <v>3</v>
      </c>
      <c r="P138" s="67">
        <v>1</v>
      </c>
      <c r="Q138" s="67">
        <v>33.33</v>
      </c>
      <c r="R138" s="75">
        <v>5</v>
      </c>
      <c r="S138" s="75">
        <v>3</v>
      </c>
      <c r="T138" s="75">
        <v>60</v>
      </c>
      <c r="U138" s="67">
        <v>5</v>
      </c>
      <c r="V138" s="67">
        <v>2</v>
      </c>
      <c r="W138" s="67">
        <v>40</v>
      </c>
      <c r="X138" s="75">
        <v>13</v>
      </c>
      <c r="Y138" s="75">
        <v>8</v>
      </c>
      <c r="Z138" s="75">
        <v>61.54</v>
      </c>
      <c r="AA138" s="67">
        <v>1</v>
      </c>
      <c r="AB138" s="67">
        <v>1</v>
      </c>
      <c r="AC138" s="67">
        <v>100</v>
      </c>
      <c r="AD138" s="75">
        <v>0</v>
      </c>
      <c r="AE138" s="75">
        <v>0</v>
      </c>
      <c r="AF138" s="75">
        <v>0</v>
      </c>
      <c r="AG138" s="67">
        <v>6</v>
      </c>
      <c r="AH138" s="67">
        <v>1</v>
      </c>
      <c r="AI138" s="67">
        <v>16.670000000000002</v>
      </c>
      <c r="AJ138" s="75">
        <v>5</v>
      </c>
      <c r="AK138" s="75">
        <v>4</v>
      </c>
      <c r="AL138" s="75">
        <v>80</v>
      </c>
      <c r="AM138" s="67">
        <v>199</v>
      </c>
      <c r="AN138" s="67">
        <v>118</v>
      </c>
      <c r="AO138" s="67">
        <v>59.3</v>
      </c>
      <c r="AP138" s="75">
        <v>4403</v>
      </c>
      <c r="AQ138" s="75">
        <v>3377</v>
      </c>
      <c r="AR138" s="75">
        <v>76.7</v>
      </c>
    </row>
    <row r="139" spans="1:44" s="61" customFormat="1" ht="15" customHeight="1">
      <c r="A139" s="60" t="s">
        <v>134</v>
      </c>
      <c r="B139" s="63" t="s">
        <v>1883</v>
      </c>
      <c r="C139" s="67">
        <v>683</v>
      </c>
      <c r="D139" s="67">
        <v>395</v>
      </c>
      <c r="E139" s="67">
        <v>57.83</v>
      </c>
      <c r="F139" s="75">
        <v>1011</v>
      </c>
      <c r="G139" s="75">
        <v>696</v>
      </c>
      <c r="H139" s="75">
        <v>68.84</v>
      </c>
      <c r="I139" s="67">
        <v>1558</v>
      </c>
      <c r="J139" s="67">
        <v>1225</v>
      </c>
      <c r="K139" s="67">
        <v>78.63</v>
      </c>
      <c r="L139" s="75">
        <v>1704</v>
      </c>
      <c r="M139" s="75">
        <v>1339</v>
      </c>
      <c r="N139" s="75">
        <v>78.58</v>
      </c>
      <c r="O139" s="67">
        <v>6</v>
      </c>
      <c r="P139" s="67">
        <v>2</v>
      </c>
      <c r="Q139" s="67">
        <v>33.33</v>
      </c>
      <c r="R139" s="75">
        <v>8</v>
      </c>
      <c r="S139" s="75">
        <v>5</v>
      </c>
      <c r="T139" s="75">
        <v>62.5</v>
      </c>
      <c r="U139" s="67">
        <v>8</v>
      </c>
      <c r="V139" s="67">
        <v>3</v>
      </c>
      <c r="W139" s="67">
        <v>37.5</v>
      </c>
      <c r="X139" s="75">
        <v>11</v>
      </c>
      <c r="Y139" s="75">
        <v>10</v>
      </c>
      <c r="Z139" s="75">
        <v>90.91</v>
      </c>
      <c r="AA139" s="67">
        <v>1</v>
      </c>
      <c r="AB139" s="67">
        <v>1</v>
      </c>
      <c r="AC139" s="67">
        <v>100</v>
      </c>
      <c r="AD139" s="75">
        <v>1</v>
      </c>
      <c r="AE139" s="75">
        <v>0</v>
      </c>
      <c r="AF139" s="75">
        <v>0</v>
      </c>
      <c r="AG139" s="67">
        <v>4</v>
      </c>
      <c r="AH139" s="67">
        <v>3</v>
      </c>
      <c r="AI139" s="67">
        <v>75</v>
      </c>
      <c r="AJ139" s="75">
        <v>6</v>
      </c>
      <c r="AK139" s="75">
        <v>4</v>
      </c>
      <c r="AL139" s="75">
        <v>66.67</v>
      </c>
      <c r="AM139" s="67">
        <v>118</v>
      </c>
      <c r="AN139" s="67">
        <v>61</v>
      </c>
      <c r="AO139" s="67">
        <v>51.69</v>
      </c>
      <c r="AP139" s="75">
        <v>5119</v>
      </c>
      <c r="AQ139" s="75">
        <v>3744</v>
      </c>
      <c r="AR139" s="75">
        <v>73.14</v>
      </c>
    </row>
    <row r="140" spans="1:44" s="61" customFormat="1" ht="15" customHeight="1">
      <c r="A140" s="60" t="s">
        <v>135</v>
      </c>
      <c r="B140" s="63" t="s">
        <v>895</v>
      </c>
      <c r="C140" s="67">
        <v>1376</v>
      </c>
      <c r="D140" s="67">
        <v>719</v>
      </c>
      <c r="E140" s="67">
        <v>52.25</v>
      </c>
      <c r="F140" s="75">
        <v>2015</v>
      </c>
      <c r="G140" s="75">
        <v>1416</v>
      </c>
      <c r="H140" s="75">
        <v>70.27</v>
      </c>
      <c r="I140" s="67">
        <v>1084</v>
      </c>
      <c r="J140" s="67">
        <v>922</v>
      </c>
      <c r="K140" s="67">
        <v>85.06</v>
      </c>
      <c r="L140" s="75">
        <v>1166</v>
      </c>
      <c r="M140" s="75">
        <v>989</v>
      </c>
      <c r="N140" s="75">
        <v>84.82</v>
      </c>
      <c r="O140" s="67">
        <v>7</v>
      </c>
      <c r="P140" s="67">
        <v>1</v>
      </c>
      <c r="Q140" s="67">
        <v>14.29</v>
      </c>
      <c r="R140" s="75">
        <v>4</v>
      </c>
      <c r="S140" s="75">
        <v>1</v>
      </c>
      <c r="T140" s="75">
        <v>25</v>
      </c>
      <c r="U140" s="67">
        <v>9</v>
      </c>
      <c r="V140" s="67">
        <v>7</v>
      </c>
      <c r="W140" s="67">
        <v>77.78</v>
      </c>
      <c r="X140" s="75">
        <v>14</v>
      </c>
      <c r="Y140" s="75">
        <v>9</v>
      </c>
      <c r="Z140" s="75">
        <v>64.290000000000006</v>
      </c>
      <c r="AA140" s="67">
        <v>1</v>
      </c>
      <c r="AB140" s="67">
        <v>1</v>
      </c>
      <c r="AC140" s="67">
        <v>100</v>
      </c>
      <c r="AD140" s="75">
        <v>0</v>
      </c>
      <c r="AE140" s="75">
        <v>0</v>
      </c>
      <c r="AF140" s="75">
        <v>0</v>
      </c>
      <c r="AG140" s="67">
        <v>13</v>
      </c>
      <c r="AH140" s="67">
        <v>9</v>
      </c>
      <c r="AI140" s="67">
        <v>69.23</v>
      </c>
      <c r="AJ140" s="75">
        <v>11</v>
      </c>
      <c r="AK140" s="75">
        <v>5</v>
      </c>
      <c r="AL140" s="75">
        <v>45.45</v>
      </c>
      <c r="AM140" s="67">
        <v>169</v>
      </c>
      <c r="AN140" s="67">
        <v>109</v>
      </c>
      <c r="AO140" s="67">
        <v>64.5</v>
      </c>
      <c r="AP140" s="75">
        <v>5869</v>
      </c>
      <c r="AQ140" s="75">
        <v>4188</v>
      </c>
      <c r="AR140" s="75">
        <v>71.36</v>
      </c>
    </row>
    <row r="141" spans="1:44" s="61" customFormat="1" ht="15" customHeight="1">
      <c r="A141" s="60" t="s">
        <v>136</v>
      </c>
      <c r="B141" s="63" t="s">
        <v>1893</v>
      </c>
      <c r="C141" s="67">
        <v>3079</v>
      </c>
      <c r="D141" s="67">
        <v>1729</v>
      </c>
      <c r="E141" s="67">
        <v>56.15</v>
      </c>
      <c r="F141" s="75">
        <v>4881</v>
      </c>
      <c r="G141" s="75">
        <v>3570</v>
      </c>
      <c r="H141" s="75">
        <v>73.14</v>
      </c>
      <c r="I141" s="67">
        <v>6953</v>
      </c>
      <c r="J141" s="67">
        <v>5582</v>
      </c>
      <c r="K141" s="67">
        <v>80.28</v>
      </c>
      <c r="L141" s="75">
        <v>8232</v>
      </c>
      <c r="M141" s="75">
        <v>6700</v>
      </c>
      <c r="N141" s="75">
        <v>81.39</v>
      </c>
      <c r="O141" s="67">
        <v>57</v>
      </c>
      <c r="P141" s="67">
        <v>33</v>
      </c>
      <c r="Q141" s="67">
        <v>57.89</v>
      </c>
      <c r="R141" s="75">
        <v>53</v>
      </c>
      <c r="S141" s="75">
        <v>33</v>
      </c>
      <c r="T141" s="75">
        <v>62.26</v>
      </c>
      <c r="U141" s="67">
        <v>59</v>
      </c>
      <c r="V141" s="67">
        <v>30</v>
      </c>
      <c r="W141" s="67">
        <v>50.85</v>
      </c>
      <c r="X141" s="75">
        <v>92</v>
      </c>
      <c r="Y141" s="75">
        <v>48</v>
      </c>
      <c r="Z141" s="75">
        <v>52.17</v>
      </c>
      <c r="AA141" s="67">
        <v>5</v>
      </c>
      <c r="AB141" s="67">
        <v>3</v>
      </c>
      <c r="AC141" s="67">
        <v>60</v>
      </c>
      <c r="AD141" s="75">
        <v>9</v>
      </c>
      <c r="AE141" s="75">
        <v>5</v>
      </c>
      <c r="AF141" s="75">
        <v>55.56</v>
      </c>
      <c r="AG141" s="67">
        <v>41</v>
      </c>
      <c r="AH141" s="67">
        <v>22</v>
      </c>
      <c r="AI141" s="67">
        <v>53.66</v>
      </c>
      <c r="AJ141" s="75">
        <v>63</v>
      </c>
      <c r="AK141" s="75">
        <v>42</v>
      </c>
      <c r="AL141" s="75">
        <v>66.67</v>
      </c>
      <c r="AM141" s="67">
        <v>1334</v>
      </c>
      <c r="AN141" s="67">
        <v>824</v>
      </c>
      <c r="AO141" s="67">
        <v>61.77</v>
      </c>
      <c r="AP141" s="75">
        <v>24858</v>
      </c>
      <c r="AQ141" s="75">
        <v>18621</v>
      </c>
      <c r="AR141" s="75">
        <v>74.91</v>
      </c>
    </row>
    <row r="142" spans="1:44" s="61" customFormat="1" ht="15" customHeight="1">
      <c r="A142" s="60" t="s">
        <v>137</v>
      </c>
      <c r="B142" s="63" t="s">
        <v>1902</v>
      </c>
      <c r="C142" s="67">
        <v>1968</v>
      </c>
      <c r="D142" s="67">
        <v>988</v>
      </c>
      <c r="E142" s="67">
        <v>50.2</v>
      </c>
      <c r="F142" s="75">
        <v>3138</v>
      </c>
      <c r="G142" s="75">
        <v>2033</v>
      </c>
      <c r="H142" s="75">
        <v>64.790000000000006</v>
      </c>
      <c r="I142" s="67">
        <v>5893</v>
      </c>
      <c r="J142" s="67">
        <v>4771</v>
      </c>
      <c r="K142" s="67">
        <v>80.959999999999994</v>
      </c>
      <c r="L142" s="75">
        <v>6900</v>
      </c>
      <c r="M142" s="75">
        <v>5569</v>
      </c>
      <c r="N142" s="75">
        <v>80.709999999999994</v>
      </c>
      <c r="O142" s="67">
        <v>70</v>
      </c>
      <c r="P142" s="67">
        <v>37</v>
      </c>
      <c r="Q142" s="67">
        <v>52.86</v>
      </c>
      <c r="R142" s="75">
        <v>68</v>
      </c>
      <c r="S142" s="75">
        <v>35</v>
      </c>
      <c r="T142" s="75">
        <v>51.47</v>
      </c>
      <c r="U142" s="67">
        <v>223</v>
      </c>
      <c r="V142" s="67">
        <v>118</v>
      </c>
      <c r="W142" s="67">
        <v>52.91</v>
      </c>
      <c r="X142" s="75">
        <v>216</v>
      </c>
      <c r="Y142" s="75">
        <v>131</v>
      </c>
      <c r="Z142" s="75">
        <v>60.65</v>
      </c>
      <c r="AA142" s="67">
        <v>2</v>
      </c>
      <c r="AB142" s="67">
        <v>0</v>
      </c>
      <c r="AC142" s="67">
        <v>0</v>
      </c>
      <c r="AD142" s="75">
        <v>1</v>
      </c>
      <c r="AE142" s="75">
        <v>0</v>
      </c>
      <c r="AF142" s="75">
        <v>0</v>
      </c>
      <c r="AG142" s="67">
        <v>43</v>
      </c>
      <c r="AH142" s="67">
        <v>29</v>
      </c>
      <c r="AI142" s="67">
        <v>67.44</v>
      </c>
      <c r="AJ142" s="75">
        <v>53</v>
      </c>
      <c r="AK142" s="75">
        <v>37</v>
      </c>
      <c r="AL142" s="75">
        <v>69.81</v>
      </c>
      <c r="AM142" s="67">
        <v>557</v>
      </c>
      <c r="AN142" s="67">
        <v>301</v>
      </c>
      <c r="AO142" s="67">
        <v>54.04</v>
      </c>
      <c r="AP142" s="75">
        <v>19132</v>
      </c>
      <c r="AQ142" s="75">
        <v>14049</v>
      </c>
      <c r="AR142" s="75">
        <v>73.430000000000007</v>
      </c>
    </row>
    <row r="143" spans="1:44" s="61" customFormat="1" ht="15" customHeight="1">
      <c r="A143" s="60" t="s">
        <v>138</v>
      </c>
      <c r="B143" s="63" t="s">
        <v>1472</v>
      </c>
      <c r="C143" s="67">
        <v>1070</v>
      </c>
      <c r="D143" s="67">
        <v>526</v>
      </c>
      <c r="E143" s="67">
        <v>49.16</v>
      </c>
      <c r="F143" s="75">
        <v>1790</v>
      </c>
      <c r="G143" s="75">
        <v>1141</v>
      </c>
      <c r="H143" s="75">
        <v>63.74</v>
      </c>
      <c r="I143" s="67">
        <v>3940</v>
      </c>
      <c r="J143" s="67">
        <v>3151</v>
      </c>
      <c r="K143" s="67">
        <v>79.97</v>
      </c>
      <c r="L143" s="75">
        <v>4732</v>
      </c>
      <c r="M143" s="75">
        <v>3772</v>
      </c>
      <c r="N143" s="75">
        <v>79.709999999999994</v>
      </c>
      <c r="O143" s="67">
        <v>22</v>
      </c>
      <c r="P143" s="67">
        <v>13</v>
      </c>
      <c r="Q143" s="67">
        <v>59.09</v>
      </c>
      <c r="R143" s="75">
        <v>26</v>
      </c>
      <c r="S143" s="75">
        <v>14</v>
      </c>
      <c r="T143" s="75">
        <v>53.85</v>
      </c>
      <c r="U143" s="67">
        <v>92</v>
      </c>
      <c r="V143" s="67">
        <v>45</v>
      </c>
      <c r="W143" s="67">
        <v>48.91</v>
      </c>
      <c r="X143" s="75">
        <v>153</v>
      </c>
      <c r="Y143" s="75">
        <v>84</v>
      </c>
      <c r="Z143" s="75">
        <v>54.9</v>
      </c>
      <c r="AA143" s="67">
        <v>0</v>
      </c>
      <c r="AB143" s="67">
        <v>0</v>
      </c>
      <c r="AC143" s="67">
        <v>0</v>
      </c>
      <c r="AD143" s="75">
        <v>0</v>
      </c>
      <c r="AE143" s="75">
        <v>0</v>
      </c>
      <c r="AF143" s="75">
        <v>0</v>
      </c>
      <c r="AG143" s="67">
        <v>27</v>
      </c>
      <c r="AH143" s="67">
        <v>19</v>
      </c>
      <c r="AI143" s="67">
        <v>70.37</v>
      </c>
      <c r="AJ143" s="75">
        <v>40</v>
      </c>
      <c r="AK143" s="75">
        <v>26</v>
      </c>
      <c r="AL143" s="75">
        <v>65</v>
      </c>
      <c r="AM143" s="67">
        <v>430</v>
      </c>
      <c r="AN143" s="67">
        <v>235</v>
      </c>
      <c r="AO143" s="67">
        <v>54.65</v>
      </c>
      <c r="AP143" s="75">
        <v>12322</v>
      </c>
      <c r="AQ143" s="75">
        <v>9026</v>
      </c>
      <c r="AR143" s="75">
        <v>73.25</v>
      </c>
    </row>
    <row r="144" spans="1:44" s="61" customFormat="1" ht="15" customHeight="1">
      <c r="A144" s="60" t="s">
        <v>139</v>
      </c>
      <c r="B144" s="63" t="s">
        <v>1918</v>
      </c>
      <c r="C144" s="67">
        <v>25</v>
      </c>
      <c r="D144" s="67">
        <v>10</v>
      </c>
      <c r="E144" s="67">
        <v>40</v>
      </c>
      <c r="F144" s="75">
        <v>28</v>
      </c>
      <c r="G144" s="75">
        <v>12</v>
      </c>
      <c r="H144" s="75">
        <v>42.86</v>
      </c>
      <c r="I144" s="67">
        <v>3833</v>
      </c>
      <c r="J144" s="67">
        <v>3049</v>
      </c>
      <c r="K144" s="67">
        <v>79.55</v>
      </c>
      <c r="L144" s="75">
        <v>4397</v>
      </c>
      <c r="M144" s="75">
        <v>3483</v>
      </c>
      <c r="N144" s="75">
        <v>79.209999999999994</v>
      </c>
      <c r="O144" s="67">
        <v>14</v>
      </c>
      <c r="P144" s="67">
        <v>8</v>
      </c>
      <c r="Q144" s="67">
        <v>57.14</v>
      </c>
      <c r="R144" s="75">
        <v>16</v>
      </c>
      <c r="S144" s="75">
        <v>7</v>
      </c>
      <c r="T144" s="75">
        <v>43.75</v>
      </c>
      <c r="U144" s="67">
        <v>16</v>
      </c>
      <c r="V144" s="67">
        <v>9</v>
      </c>
      <c r="W144" s="67">
        <v>56.25</v>
      </c>
      <c r="X144" s="75">
        <v>27</v>
      </c>
      <c r="Y144" s="75">
        <v>17</v>
      </c>
      <c r="Z144" s="75">
        <v>62.96</v>
      </c>
      <c r="AA144" s="67">
        <v>4</v>
      </c>
      <c r="AB144" s="67">
        <v>1</v>
      </c>
      <c r="AC144" s="67">
        <v>25</v>
      </c>
      <c r="AD144" s="75">
        <v>3</v>
      </c>
      <c r="AE144" s="75">
        <v>3</v>
      </c>
      <c r="AF144" s="75">
        <v>100</v>
      </c>
      <c r="AG144" s="67">
        <v>11</v>
      </c>
      <c r="AH144" s="67">
        <v>7</v>
      </c>
      <c r="AI144" s="67">
        <v>63.64</v>
      </c>
      <c r="AJ144" s="75">
        <v>6</v>
      </c>
      <c r="AK144" s="75">
        <v>4</v>
      </c>
      <c r="AL144" s="75">
        <v>66.67</v>
      </c>
      <c r="AM144" s="67">
        <v>271</v>
      </c>
      <c r="AN144" s="67">
        <v>201</v>
      </c>
      <c r="AO144" s="67">
        <v>74.17</v>
      </c>
      <c r="AP144" s="75">
        <v>8651</v>
      </c>
      <c r="AQ144" s="75">
        <v>6811</v>
      </c>
      <c r="AR144" s="75">
        <v>78.73</v>
      </c>
    </row>
    <row r="145" spans="1:44" s="61" customFormat="1" ht="15" customHeight="1">
      <c r="A145" s="60" t="s">
        <v>140</v>
      </c>
      <c r="B145" s="63" t="s">
        <v>1922</v>
      </c>
      <c r="C145" s="67">
        <v>471</v>
      </c>
      <c r="D145" s="67">
        <v>243</v>
      </c>
      <c r="E145" s="67">
        <v>51.59</v>
      </c>
      <c r="F145" s="75">
        <v>732</v>
      </c>
      <c r="G145" s="75">
        <v>517</v>
      </c>
      <c r="H145" s="75">
        <v>70.63</v>
      </c>
      <c r="I145" s="67">
        <v>1173</v>
      </c>
      <c r="J145" s="67">
        <v>895</v>
      </c>
      <c r="K145" s="67">
        <v>76.3</v>
      </c>
      <c r="L145" s="75">
        <v>1314</v>
      </c>
      <c r="M145" s="75">
        <v>992</v>
      </c>
      <c r="N145" s="75">
        <v>75.489999999999995</v>
      </c>
      <c r="O145" s="67">
        <v>3</v>
      </c>
      <c r="P145" s="67">
        <v>0</v>
      </c>
      <c r="Q145" s="67">
        <v>0</v>
      </c>
      <c r="R145" s="75">
        <v>3</v>
      </c>
      <c r="S145" s="75">
        <v>0</v>
      </c>
      <c r="T145" s="75">
        <v>0</v>
      </c>
      <c r="U145" s="67">
        <v>8</v>
      </c>
      <c r="V145" s="67">
        <v>4</v>
      </c>
      <c r="W145" s="67">
        <v>50</v>
      </c>
      <c r="X145" s="75">
        <v>5</v>
      </c>
      <c r="Y145" s="75">
        <v>2</v>
      </c>
      <c r="Z145" s="75">
        <v>40</v>
      </c>
      <c r="AA145" s="67">
        <v>1</v>
      </c>
      <c r="AB145" s="67">
        <v>1</v>
      </c>
      <c r="AC145" s="67">
        <v>100</v>
      </c>
      <c r="AD145" s="75">
        <v>2</v>
      </c>
      <c r="AE145" s="75">
        <v>0</v>
      </c>
      <c r="AF145" s="75">
        <v>0</v>
      </c>
      <c r="AG145" s="67">
        <v>1</v>
      </c>
      <c r="AH145" s="67">
        <v>1</v>
      </c>
      <c r="AI145" s="67">
        <v>100</v>
      </c>
      <c r="AJ145" s="75">
        <v>1</v>
      </c>
      <c r="AK145" s="75">
        <v>0</v>
      </c>
      <c r="AL145" s="75">
        <v>0</v>
      </c>
      <c r="AM145" s="67">
        <v>73</v>
      </c>
      <c r="AN145" s="67">
        <v>41</v>
      </c>
      <c r="AO145" s="67">
        <v>56.16</v>
      </c>
      <c r="AP145" s="75">
        <v>3787</v>
      </c>
      <c r="AQ145" s="75">
        <v>2696</v>
      </c>
      <c r="AR145" s="75">
        <v>71.19</v>
      </c>
    </row>
    <row r="146" spans="1:44" s="61" customFormat="1" ht="15" customHeight="1">
      <c r="A146" s="60" t="s">
        <v>141</v>
      </c>
      <c r="B146" s="63" t="s">
        <v>1288</v>
      </c>
      <c r="C146" s="67">
        <v>4422</v>
      </c>
      <c r="D146" s="67">
        <v>2344</v>
      </c>
      <c r="E146" s="67">
        <v>53.01</v>
      </c>
      <c r="F146" s="75">
        <v>7098</v>
      </c>
      <c r="G146" s="75">
        <v>4847</v>
      </c>
      <c r="H146" s="75">
        <v>68.290000000000006</v>
      </c>
      <c r="I146" s="67">
        <v>10050</v>
      </c>
      <c r="J146" s="67">
        <v>7796</v>
      </c>
      <c r="K146" s="67">
        <v>77.569999999999993</v>
      </c>
      <c r="L146" s="75">
        <v>11816</v>
      </c>
      <c r="M146" s="75">
        <v>9265</v>
      </c>
      <c r="N146" s="75">
        <v>78.41</v>
      </c>
      <c r="O146" s="67">
        <v>106</v>
      </c>
      <c r="P146" s="67">
        <v>61</v>
      </c>
      <c r="Q146" s="67">
        <v>57.55</v>
      </c>
      <c r="R146" s="75">
        <v>105</v>
      </c>
      <c r="S146" s="75">
        <v>57</v>
      </c>
      <c r="T146" s="75">
        <v>54.29</v>
      </c>
      <c r="U146" s="67">
        <v>128</v>
      </c>
      <c r="V146" s="67">
        <v>80</v>
      </c>
      <c r="W146" s="67">
        <v>62.5</v>
      </c>
      <c r="X146" s="75">
        <v>134</v>
      </c>
      <c r="Y146" s="75">
        <v>84</v>
      </c>
      <c r="Z146" s="75">
        <v>62.69</v>
      </c>
      <c r="AA146" s="67">
        <v>7</v>
      </c>
      <c r="AB146" s="67">
        <v>4</v>
      </c>
      <c r="AC146" s="67">
        <v>57.14</v>
      </c>
      <c r="AD146" s="75">
        <v>11</v>
      </c>
      <c r="AE146" s="75">
        <v>6</v>
      </c>
      <c r="AF146" s="75">
        <v>54.55</v>
      </c>
      <c r="AG146" s="67">
        <v>90</v>
      </c>
      <c r="AH146" s="67">
        <v>45</v>
      </c>
      <c r="AI146" s="67">
        <v>50</v>
      </c>
      <c r="AJ146" s="75">
        <v>109</v>
      </c>
      <c r="AK146" s="75">
        <v>60</v>
      </c>
      <c r="AL146" s="75">
        <v>55.05</v>
      </c>
      <c r="AM146" s="67">
        <v>1573</v>
      </c>
      <c r="AN146" s="67">
        <v>916</v>
      </c>
      <c r="AO146" s="67">
        <v>58.23</v>
      </c>
      <c r="AP146" s="75">
        <v>35649</v>
      </c>
      <c r="AQ146" s="75">
        <v>25565</v>
      </c>
      <c r="AR146" s="75">
        <v>71.709999999999994</v>
      </c>
    </row>
    <row r="147" spans="1:44" s="61" customFormat="1" ht="15" customHeight="1">
      <c r="A147" s="60" t="s">
        <v>142</v>
      </c>
      <c r="B147" s="63" t="s">
        <v>1173</v>
      </c>
      <c r="C147" s="67">
        <v>683</v>
      </c>
      <c r="D147" s="67">
        <v>369</v>
      </c>
      <c r="E147" s="67">
        <v>54.03</v>
      </c>
      <c r="F147" s="75">
        <v>1024</v>
      </c>
      <c r="G147" s="75">
        <v>706</v>
      </c>
      <c r="H147" s="75">
        <v>68.95</v>
      </c>
      <c r="I147" s="67">
        <v>1254</v>
      </c>
      <c r="J147" s="67">
        <v>1018</v>
      </c>
      <c r="K147" s="67">
        <v>81.180000000000007</v>
      </c>
      <c r="L147" s="75">
        <v>1435</v>
      </c>
      <c r="M147" s="75">
        <v>1168</v>
      </c>
      <c r="N147" s="75">
        <v>81.39</v>
      </c>
      <c r="O147" s="67">
        <v>9</v>
      </c>
      <c r="P147" s="67">
        <v>2</v>
      </c>
      <c r="Q147" s="67">
        <v>22.22</v>
      </c>
      <c r="R147" s="75">
        <v>9</v>
      </c>
      <c r="S147" s="75">
        <v>4</v>
      </c>
      <c r="T147" s="75">
        <v>44.44</v>
      </c>
      <c r="U147" s="67">
        <v>15</v>
      </c>
      <c r="V147" s="67">
        <v>7</v>
      </c>
      <c r="W147" s="67">
        <v>46.67</v>
      </c>
      <c r="X147" s="75">
        <v>17</v>
      </c>
      <c r="Y147" s="75">
        <v>7</v>
      </c>
      <c r="Z147" s="75">
        <v>41.18</v>
      </c>
      <c r="AA147" s="67">
        <v>4</v>
      </c>
      <c r="AB147" s="67">
        <v>2</v>
      </c>
      <c r="AC147" s="67">
        <v>50</v>
      </c>
      <c r="AD147" s="75">
        <v>0</v>
      </c>
      <c r="AE147" s="75">
        <v>0</v>
      </c>
      <c r="AF147" s="75">
        <v>0</v>
      </c>
      <c r="AG147" s="67">
        <v>3</v>
      </c>
      <c r="AH147" s="67">
        <v>3</v>
      </c>
      <c r="AI147" s="67">
        <v>100</v>
      </c>
      <c r="AJ147" s="75">
        <v>7</v>
      </c>
      <c r="AK147" s="75">
        <v>2</v>
      </c>
      <c r="AL147" s="75">
        <v>28.57</v>
      </c>
      <c r="AM147" s="67">
        <v>111</v>
      </c>
      <c r="AN147" s="67">
        <v>61</v>
      </c>
      <c r="AO147" s="67">
        <v>54.95</v>
      </c>
      <c r="AP147" s="75">
        <v>4571</v>
      </c>
      <c r="AQ147" s="75">
        <v>3349</v>
      </c>
      <c r="AR147" s="75">
        <v>73.27</v>
      </c>
    </row>
    <row r="148" spans="1:44" s="61" customFormat="1" ht="15" customHeight="1">
      <c r="A148" s="60" t="s">
        <v>143</v>
      </c>
      <c r="B148" s="63" t="s">
        <v>976</v>
      </c>
      <c r="C148" s="67">
        <v>1071</v>
      </c>
      <c r="D148" s="67">
        <v>725</v>
      </c>
      <c r="E148" s="67">
        <v>67.69</v>
      </c>
      <c r="F148" s="75">
        <v>1328</v>
      </c>
      <c r="G148" s="75">
        <v>1054</v>
      </c>
      <c r="H148" s="75">
        <v>79.37</v>
      </c>
      <c r="I148" s="67">
        <v>1256</v>
      </c>
      <c r="J148" s="67">
        <v>992</v>
      </c>
      <c r="K148" s="67">
        <v>78.98</v>
      </c>
      <c r="L148" s="75">
        <v>1389</v>
      </c>
      <c r="M148" s="75">
        <v>1084</v>
      </c>
      <c r="N148" s="75">
        <v>78.040000000000006</v>
      </c>
      <c r="O148" s="67">
        <v>2</v>
      </c>
      <c r="P148" s="67">
        <v>0</v>
      </c>
      <c r="Q148" s="67">
        <v>0</v>
      </c>
      <c r="R148" s="75">
        <v>5</v>
      </c>
      <c r="S148" s="75">
        <v>3</v>
      </c>
      <c r="T148" s="75">
        <v>60</v>
      </c>
      <c r="U148" s="67">
        <v>10</v>
      </c>
      <c r="V148" s="67">
        <v>7</v>
      </c>
      <c r="W148" s="67">
        <v>70</v>
      </c>
      <c r="X148" s="75">
        <v>22</v>
      </c>
      <c r="Y148" s="75">
        <v>9</v>
      </c>
      <c r="Z148" s="75">
        <v>40.909999999999997</v>
      </c>
      <c r="AA148" s="67">
        <v>2</v>
      </c>
      <c r="AB148" s="67">
        <v>0</v>
      </c>
      <c r="AC148" s="67">
        <v>0</v>
      </c>
      <c r="AD148" s="75">
        <v>1</v>
      </c>
      <c r="AE148" s="75">
        <v>1</v>
      </c>
      <c r="AF148" s="75">
        <v>100</v>
      </c>
      <c r="AG148" s="67">
        <v>6</v>
      </c>
      <c r="AH148" s="67">
        <v>3</v>
      </c>
      <c r="AI148" s="67">
        <v>50</v>
      </c>
      <c r="AJ148" s="75">
        <v>18</v>
      </c>
      <c r="AK148" s="75">
        <v>9</v>
      </c>
      <c r="AL148" s="75">
        <v>50</v>
      </c>
      <c r="AM148" s="67">
        <v>198</v>
      </c>
      <c r="AN148" s="67">
        <v>135</v>
      </c>
      <c r="AO148" s="67">
        <v>68.180000000000007</v>
      </c>
      <c r="AP148" s="75">
        <v>5308</v>
      </c>
      <c r="AQ148" s="75">
        <v>4022</v>
      </c>
      <c r="AR148" s="75">
        <v>75.77</v>
      </c>
    </row>
    <row r="149" spans="1:44" s="61" customFormat="1" ht="15" customHeight="1">
      <c r="A149" s="60" t="s">
        <v>144</v>
      </c>
      <c r="B149" s="63" t="s">
        <v>1240</v>
      </c>
      <c r="C149" s="67">
        <v>10</v>
      </c>
      <c r="D149" s="67">
        <v>7</v>
      </c>
      <c r="E149" s="67">
        <v>70</v>
      </c>
      <c r="F149" s="75">
        <v>8</v>
      </c>
      <c r="G149" s="75">
        <v>5</v>
      </c>
      <c r="H149" s="75">
        <v>62.5</v>
      </c>
      <c r="I149" s="67">
        <v>6342</v>
      </c>
      <c r="J149" s="67">
        <v>5347</v>
      </c>
      <c r="K149" s="67">
        <v>84.31</v>
      </c>
      <c r="L149" s="75">
        <v>7177</v>
      </c>
      <c r="M149" s="75">
        <v>6092</v>
      </c>
      <c r="N149" s="75">
        <v>84.88</v>
      </c>
      <c r="O149" s="67">
        <v>11</v>
      </c>
      <c r="P149" s="67">
        <v>7</v>
      </c>
      <c r="Q149" s="67">
        <v>63.64</v>
      </c>
      <c r="R149" s="75">
        <v>30</v>
      </c>
      <c r="S149" s="75">
        <v>24</v>
      </c>
      <c r="T149" s="75">
        <v>80</v>
      </c>
      <c r="U149" s="67">
        <v>28</v>
      </c>
      <c r="V149" s="67">
        <v>20</v>
      </c>
      <c r="W149" s="67">
        <v>71.430000000000007</v>
      </c>
      <c r="X149" s="75">
        <v>56</v>
      </c>
      <c r="Y149" s="75">
        <v>39</v>
      </c>
      <c r="Z149" s="75">
        <v>69.64</v>
      </c>
      <c r="AA149" s="67">
        <v>4</v>
      </c>
      <c r="AB149" s="67">
        <v>0</v>
      </c>
      <c r="AC149" s="67">
        <v>0</v>
      </c>
      <c r="AD149" s="75">
        <v>4</v>
      </c>
      <c r="AE149" s="75">
        <v>4</v>
      </c>
      <c r="AF149" s="75">
        <v>100</v>
      </c>
      <c r="AG149" s="67">
        <v>22</v>
      </c>
      <c r="AH149" s="67">
        <v>19</v>
      </c>
      <c r="AI149" s="67">
        <v>86.36</v>
      </c>
      <c r="AJ149" s="75">
        <v>21</v>
      </c>
      <c r="AK149" s="75">
        <v>16</v>
      </c>
      <c r="AL149" s="75">
        <v>76.19</v>
      </c>
      <c r="AM149" s="67">
        <v>717</v>
      </c>
      <c r="AN149" s="67">
        <v>544</v>
      </c>
      <c r="AO149" s="67">
        <v>75.87</v>
      </c>
      <c r="AP149" s="75">
        <v>14430</v>
      </c>
      <c r="AQ149" s="75">
        <v>12124</v>
      </c>
      <c r="AR149" s="75">
        <v>84.02</v>
      </c>
    </row>
    <row r="150" spans="1:44" s="61" customFormat="1" ht="15" customHeight="1">
      <c r="A150" s="60" t="s">
        <v>145</v>
      </c>
      <c r="B150" s="63" t="s">
        <v>1947</v>
      </c>
      <c r="C150" s="67">
        <v>1500</v>
      </c>
      <c r="D150" s="67">
        <v>964</v>
      </c>
      <c r="E150" s="67">
        <v>64.27</v>
      </c>
      <c r="F150" s="75">
        <v>2301</v>
      </c>
      <c r="G150" s="75">
        <v>1715</v>
      </c>
      <c r="H150" s="75">
        <v>74.53</v>
      </c>
      <c r="I150" s="67">
        <v>4283</v>
      </c>
      <c r="J150" s="67">
        <v>3515</v>
      </c>
      <c r="K150" s="67">
        <v>82.07</v>
      </c>
      <c r="L150" s="75">
        <v>5103</v>
      </c>
      <c r="M150" s="75">
        <v>4134</v>
      </c>
      <c r="N150" s="75">
        <v>81.010000000000005</v>
      </c>
      <c r="O150" s="67">
        <v>20</v>
      </c>
      <c r="P150" s="67">
        <v>14</v>
      </c>
      <c r="Q150" s="67">
        <v>70</v>
      </c>
      <c r="R150" s="75">
        <v>25</v>
      </c>
      <c r="S150" s="75">
        <v>9</v>
      </c>
      <c r="T150" s="75">
        <v>36</v>
      </c>
      <c r="U150" s="67">
        <v>19</v>
      </c>
      <c r="V150" s="67">
        <v>8</v>
      </c>
      <c r="W150" s="67">
        <v>42.11</v>
      </c>
      <c r="X150" s="75">
        <v>25</v>
      </c>
      <c r="Y150" s="75">
        <v>16</v>
      </c>
      <c r="Z150" s="75">
        <v>64</v>
      </c>
      <c r="AA150" s="67">
        <v>2</v>
      </c>
      <c r="AB150" s="67">
        <v>0</v>
      </c>
      <c r="AC150" s="67">
        <v>0</v>
      </c>
      <c r="AD150" s="75">
        <v>3</v>
      </c>
      <c r="AE150" s="75">
        <v>2</v>
      </c>
      <c r="AF150" s="75">
        <v>66.67</v>
      </c>
      <c r="AG150" s="67">
        <v>22</v>
      </c>
      <c r="AH150" s="67">
        <v>17</v>
      </c>
      <c r="AI150" s="67">
        <v>77.27</v>
      </c>
      <c r="AJ150" s="75">
        <v>24</v>
      </c>
      <c r="AK150" s="75">
        <v>18</v>
      </c>
      <c r="AL150" s="75">
        <v>75</v>
      </c>
      <c r="AM150" s="67">
        <v>793</v>
      </c>
      <c r="AN150" s="67">
        <v>431</v>
      </c>
      <c r="AO150" s="67">
        <v>54.35</v>
      </c>
      <c r="AP150" s="75">
        <v>14120</v>
      </c>
      <c r="AQ150" s="75">
        <v>10843</v>
      </c>
      <c r="AR150" s="75">
        <v>76.790000000000006</v>
      </c>
    </row>
    <row r="151" spans="1:44" s="61" customFormat="1" ht="15" customHeight="1">
      <c r="A151" s="60" t="s">
        <v>146</v>
      </c>
      <c r="B151" s="63" t="s">
        <v>1952</v>
      </c>
      <c r="C151" s="67">
        <v>424</v>
      </c>
      <c r="D151" s="67">
        <v>234</v>
      </c>
      <c r="E151" s="67">
        <v>55.19</v>
      </c>
      <c r="F151" s="75">
        <v>613</v>
      </c>
      <c r="G151" s="75">
        <v>386</v>
      </c>
      <c r="H151" s="75">
        <v>62.97</v>
      </c>
      <c r="I151" s="67">
        <v>12865</v>
      </c>
      <c r="J151" s="67">
        <v>9692</v>
      </c>
      <c r="K151" s="67">
        <v>75.34</v>
      </c>
      <c r="L151" s="75">
        <v>15068</v>
      </c>
      <c r="M151" s="75">
        <v>11285</v>
      </c>
      <c r="N151" s="75">
        <v>74.89</v>
      </c>
      <c r="O151" s="67">
        <v>31</v>
      </c>
      <c r="P151" s="67">
        <v>25</v>
      </c>
      <c r="Q151" s="67">
        <v>80.650000000000006</v>
      </c>
      <c r="R151" s="75">
        <v>44</v>
      </c>
      <c r="S151" s="75">
        <v>25</v>
      </c>
      <c r="T151" s="75">
        <v>56.82</v>
      </c>
      <c r="U151" s="67">
        <v>55</v>
      </c>
      <c r="V151" s="67">
        <v>37</v>
      </c>
      <c r="W151" s="67">
        <v>67.27</v>
      </c>
      <c r="X151" s="75">
        <v>71</v>
      </c>
      <c r="Y151" s="75">
        <v>42</v>
      </c>
      <c r="Z151" s="75">
        <v>59.15</v>
      </c>
      <c r="AA151" s="67">
        <v>8</v>
      </c>
      <c r="AB151" s="67">
        <v>6</v>
      </c>
      <c r="AC151" s="67">
        <v>75</v>
      </c>
      <c r="AD151" s="75">
        <v>8</v>
      </c>
      <c r="AE151" s="75">
        <v>4</v>
      </c>
      <c r="AF151" s="75">
        <v>50</v>
      </c>
      <c r="AG151" s="67">
        <v>50</v>
      </c>
      <c r="AH151" s="67">
        <v>21</v>
      </c>
      <c r="AI151" s="67">
        <v>42</v>
      </c>
      <c r="AJ151" s="75">
        <v>87</v>
      </c>
      <c r="AK151" s="75">
        <v>52</v>
      </c>
      <c r="AL151" s="75">
        <v>59.77</v>
      </c>
      <c r="AM151" s="67">
        <v>3937</v>
      </c>
      <c r="AN151" s="67">
        <v>2188</v>
      </c>
      <c r="AO151" s="67">
        <v>55.58</v>
      </c>
      <c r="AP151" s="75">
        <v>33261</v>
      </c>
      <c r="AQ151" s="75">
        <v>23997</v>
      </c>
      <c r="AR151" s="75">
        <v>72.150000000000006</v>
      </c>
    </row>
    <row r="152" spans="1:44" s="61" customFormat="1" ht="15" customHeight="1">
      <c r="A152" s="60" t="s">
        <v>147</v>
      </c>
      <c r="B152" s="63" t="s">
        <v>846</v>
      </c>
      <c r="C152" s="67">
        <v>2655</v>
      </c>
      <c r="D152" s="67">
        <v>1598</v>
      </c>
      <c r="E152" s="67">
        <v>60.19</v>
      </c>
      <c r="F152" s="75">
        <v>4083</v>
      </c>
      <c r="G152" s="75">
        <v>2909</v>
      </c>
      <c r="H152" s="75">
        <v>71.25</v>
      </c>
      <c r="I152" s="67">
        <v>17052</v>
      </c>
      <c r="J152" s="67">
        <v>14096</v>
      </c>
      <c r="K152" s="67">
        <v>82.66</v>
      </c>
      <c r="L152" s="75">
        <v>19616</v>
      </c>
      <c r="M152" s="75">
        <v>16328</v>
      </c>
      <c r="N152" s="75">
        <v>83.24</v>
      </c>
      <c r="O152" s="67">
        <v>116</v>
      </c>
      <c r="P152" s="67">
        <v>72</v>
      </c>
      <c r="Q152" s="67">
        <v>62.07</v>
      </c>
      <c r="R152" s="75">
        <v>143</v>
      </c>
      <c r="S152" s="75">
        <v>86</v>
      </c>
      <c r="T152" s="75">
        <v>60.14</v>
      </c>
      <c r="U152" s="67">
        <v>210</v>
      </c>
      <c r="V152" s="67">
        <v>132</v>
      </c>
      <c r="W152" s="67">
        <v>62.86</v>
      </c>
      <c r="X152" s="75">
        <v>296</v>
      </c>
      <c r="Y152" s="75">
        <v>200</v>
      </c>
      <c r="Z152" s="75">
        <v>67.569999999999993</v>
      </c>
      <c r="AA152" s="67">
        <v>10</v>
      </c>
      <c r="AB152" s="67">
        <v>6</v>
      </c>
      <c r="AC152" s="67">
        <v>60</v>
      </c>
      <c r="AD152" s="75">
        <v>13</v>
      </c>
      <c r="AE152" s="75">
        <v>8</v>
      </c>
      <c r="AF152" s="75">
        <v>61.54</v>
      </c>
      <c r="AG152" s="67">
        <v>151</v>
      </c>
      <c r="AH152" s="67">
        <v>89</v>
      </c>
      <c r="AI152" s="67">
        <v>58.94</v>
      </c>
      <c r="AJ152" s="75">
        <v>177</v>
      </c>
      <c r="AK152" s="75">
        <v>119</v>
      </c>
      <c r="AL152" s="75">
        <v>67.23</v>
      </c>
      <c r="AM152" s="67">
        <v>6965</v>
      </c>
      <c r="AN152" s="67">
        <v>4690</v>
      </c>
      <c r="AO152" s="67">
        <v>67.34</v>
      </c>
      <c r="AP152" s="75">
        <v>51487</v>
      </c>
      <c r="AQ152" s="75">
        <v>40333</v>
      </c>
      <c r="AR152" s="75">
        <v>78.34</v>
      </c>
    </row>
    <row r="153" spans="1:44" s="61" customFormat="1" ht="15" customHeight="1">
      <c r="A153" s="60" t="s">
        <v>148</v>
      </c>
      <c r="B153" s="63" t="s">
        <v>870</v>
      </c>
      <c r="C153" s="67">
        <v>1489</v>
      </c>
      <c r="D153" s="67">
        <v>851</v>
      </c>
      <c r="E153" s="67">
        <v>57.15</v>
      </c>
      <c r="F153" s="75">
        <v>2612</v>
      </c>
      <c r="G153" s="75">
        <v>1728</v>
      </c>
      <c r="H153" s="75">
        <v>66.16</v>
      </c>
      <c r="I153" s="67">
        <v>5146</v>
      </c>
      <c r="J153" s="67">
        <v>4118</v>
      </c>
      <c r="K153" s="67">
        <v>80.02</v>
      </c>
      <c r="L153" s="75">
        <v>6123</v>
      </c>
      <c r="M153" s="75">
        <v>4859</v>
      </c>
      <c r="N153" s="75">
        <v>79.36</v>
      </c>
      <c r="O153" s="67">
        <v>31</v>
      </c>
      <c r="P153" s="67">
        <v>23</v>
      </c>
      <c r="Q153" s="67">
        <v>74.19</v>
      </c>
      <c r="R153" s="75">
        <v>43</v>
      </c>
      <c r="S153" s="75">
        <v>22</v>
      </c>
      <c r="T153" s="75">
        <v>51.16</v>
      </c>
      <c r="U153" s="67">
        <v>47</v>
      </c>
      <c r="V153" s="67">
        <v>29</v>
      </c>
      <c r="W153" s="67">
        <v>61.7</v>
      </c>
      <c r="X153" s="75">
        <v>65</v>
      </c>
      <c r="Y153" s="75">
        <v>42</v>
      </c>
      <c r="Z153" s="75">
        <v>64.62</v>
      </c>
      <c r="AA153" s="67">
        <v>12</v>
      </c>
      <c r="AB153" s="67">
        <v>8</v>
      </c>
      <c r="AC153" s="67">
        <v>66.67</v>
      </c>
      <c r="AD153" s="75">
        <v>5</v>
      </c>
      <c r="AE153" s="75">
        <v>1</v>
      </c>
      <c r="AF153" s="75">
        <v>20</v>
      </c>
      <c r="AG153" s="67">
        <v>23</v>
      </c>
      <c r="AH153" s="67">
        <v>14</v>
      </c>
      <c r="AI153" s="67">
        <v>60.87</v>
      </c>
      <c r="AJ153" s="75">
        <v>42</v>
      </c>
      <c r="AK153" s="75">
        <v>21</v>
      </c>
      <c r="AL153" s="75">
        <v>50</v>
      </c>
      <c r="AM153" s="67">
        <v>617</v>
      </c>
      <c r="AN153" s="67">
        <v>280</v>
      </c>
      <c r="AO153" s="67">
        <v>45.38</v>
      </c>
      <c r="AP153" s="75">
        <v>16255</v>
      </c>
      <c r="AQ153" s="75">
        <v>11996</v>
      </c>
      <c r="AR153" s="75">
        <v>73.8</v>
      </c>
    </row>
    <row r="154" spans="1:44" s="61" customFormat="1" ht="15" customHeight="1">
      <c r="A154" s="60" t="s">
        <v>149</v>
      </c>
      <c r="B154" s="63" t="s">
        <v>1120</v>
      </c>
      <c r="C154" s="67">
        <v>702</v>
      </c>
      <c r="D154" s="67">
        <v>416</v>
      </c>
      <c r="E154" s="67">
        <v>59.26</v>
      </c>
      <c r="F154" s="75">
        <v>1047</v>
      </c>
      <c r="G154" s="75">
        <v>802</v>
      </c>
      <c r="H154" s="75">
        <v>76.599999999999994</v>
      </c>
      <c r="I154" s="67">
        <v>605</v>
      </c>
      <c r="J154" s="67">
        <v>495</v>
      </c>
      <c r="K154" s="67">
        <v>81.819999999999993</v>
      </c>
      <c r="L154" s="75">
        <v>641</v>
      </c>
      <c r="M154" s="75">
        <v>540</v>
      </c>
      <c r="N154" s="75">
        <v>84.24</v>
      </c>
      <c r="O154" s="67">
        <v>1</v>
      </c>
      <c r="P154" s="67">
        <v>1</v>
      </c>
      <c r="Q154" s="67">
        <v>100</v>
      </c>
      <c r="R154" s="75">
        <v>5</v>
      </c>
      <c r="S154" s="75">
        <v>4</v>
      </c>
      <c r="T154" s="75">
        <v>80</v>
      </c>
      <c r="U154" s="67">
        <v>3</v>
      </c>
      <c r="V154" s="67">
        <v>1</v>
      </c>
      <c r="W154" s="67">
        <v>33.33</v>
      </c>
      <c r="X154" s="75">
        <v>4</v>
      </c>
      <c r="Y154" s="75">
        <v>2</v>
      </c>
      <c r="Z154" s="75">
        <v>50</v>
      </c>
      <c r="AA154" s="67">
        <v>3</v>
      </c>
      <c r="AB154" s="67">
        <v>3</v>
      </c>
      <c r="AC154" s="67">
        <v>100</v>
      </c>
      <c r="AD154" s="75">
        <v>1</v>
      </c>
      <c r="AE154" s="75">
        <v>1</v>
      </c>
      <c r="AF154" s="75">
        <v>100</v>
      </c>
      <c r="AG154" s="67">
        <v>8</v>
      </c>
      <c r="AH154" s="67">
        <v>4</v>
      </c>
      <c r="AI154" s="67">
        <v>50</v>
      </c>
      <c r="AJ154" s="75">
        <v>6</v>
      </c>
      <c r="AK154" s="75">
        <v>4</v>
      </c>
      <c r="AL154" s="75">
        <v>66.67</v>
      </c>
      <c r="AM154" s="67">
        <v>84</v>
      </c>
      <c r="AN154" s="67">
        <v>36</v>
      </c>
      <c r="AO154" s="67">
        <v>42.86</v>
      </c>
      <c r="AP154" s="75">
        <v>3110</v>
      </c>
      <c r="AQ154" s="75">
        <v>2309</v>
      </c>
      <c r="AR154" s="75">
        <v>74.239999999999995</v>
      </c>
    </row>
    <row r="155" spans="1:44" s="61" customFormat="1" ht="15" customHeight="1">
      <c r="A155" s="60" t="s">
        <v>150</v>
      </c>
      <c r="B155" s="63" t="s">
        <v>1976</v>
      </c>
      <c r="C155" s="67">
        <v>2099</v>
      </c>
      <c r="D155" s="67">
        <v>1320</v>
      </c>
      <c r="E155" s="67">
        <v>62.89</v>
      </c>
      <c r="F155" s="75">
        <v>3335</v>
      </c>
      <c r="G155" s="75">
        <v>2507</v>
      </c>
      <c r="H155" s="75">
        <v>75.17</v>
      </c>
      <c r="I155" s="67">
        <v>2474</v>
      </c>
      <c r="J155" s="67">
        <v>2071</v>
      </c>
      <c r="K155" s="67">
        <v>83.71</v>
      </c>
      <c r="L155" s="75">
        <v>2807</v>
      </c>
      <c r="M155" s="75">
        <v>2332</v>
      </c>
      <c r="N155" s="75">
        <v>83.08</v>
      </c>
      <c r="O155" s="67">
        <v>10</v>
      </c>
      <c r="P155" s="67">
        <v>4</v>
      </c>
      <c r="Q155" s="67">
        <v>40</v>
      </c>
      <c r="R155" s="75">
        <v>7</v>
      </c>
      <c r="S155" s="75">
        <v>2</v>
      </c>
      <c r="T155" s="75">
        <v>28.57</v>
      </c>
      <c r="U155" s="67">
        <v>10</v>
      </c>
      <c r="V155" s="67">
        <v>4</v>
      </c>
      <c r="W155" s="67">
        <v>40</v>
      </c>
      <c r="X155" s="75">
        <v>20</v>
      </c>
      <c r="Y155" s="75">
        <v>17</v>
      </c>
      <c r="Z155" s="75">
        <v>85</v>
      </c>
      <c r="AA155" s="67">
        <v>3</v>
      </c>
      <c r="AB155" s="67">
        <v>2</v>
      </c>
      <c r="AC155" s="67">
        <v>66.67</v>
      </c>
      <c r="AD155" s="75">
        <v>1</v>
      </c>
      <c r="AE155" s="75">
        <v>0</v>
      </c>
      <c r="AF155" s="75">
        <v>0</v>
      </c>
      <c r="AG155" s="67">
        <v>13</v>
      </c>
      <c r="AH155" s="67">
        <v>8</v>
      </c>
      <c r="AI155" s="67">
        <v>61.54</v>
      </c>
      <c r="AJ155" s="75">
        <v>16</v>
      </c>
      <c r="AK155" s="75">
        <v>6</v>
      </c>
      <c r="AL155" s="75">
        <v>37.5</v>
      </c>
      <c r="AM155" s="67">
        <v>247</v>
      </c>
      <c r="AN155" s="67">
        <v>146</v>
      </c>
      <c r="AO155" s="67">
        <v>59.11</v>
      </c>
      <c r="AP155" s="75">
        <v>11042</v>
      </c>
      <c r="AQ155" s="75">
        <v>8419</v>
      </c>
      <c r="AR155" s="75">
        <v>76.25</v>
      </c>
    </row>
    <row r="156" spans="1:44" s="61" customFormat="1" ht="15" customHeight="1">
      <c r="A156" s="60" t="s">
        <v>151</v>
      </c>
      <c r="B156" s="63" t="s">
        <v>1914</v>
      </c>
      <c r="C156" s="67">
        <v>773</v>
      </c>
      <c r="D156" s="67">
        <v>450</v>
      </c>
      <c r="E156" s="67">
        <v>58.21</v>
      </c>
      <c r="F156" s="75">
        <v>1304</v>
      </c>
      <c r="G156" s="75">
        <v>852</v>
      </c>
      <c r="H156" s="75">
        <v>65.34</v>
      </c>
      <c r="I156" s="67">
        <v>4786</v>
      </c>
      <c r="J156" s="67">
        <v>3878</v>
      </c>
      <c r="K156" s="67">
        <v>81.03</v>
      </c>
      <c r="L156" s="75">
        <v>5553</v>
      </c>
      <c r="M156" s="75">
        <v>4391</v>
      </c>
      <c r="N156" s="75">
        <v>79.069999999999993</v>
      </c>
      <c r="O156" s="67">
        <v>20</v>
      </c>
      <c r="P156" s="67">
        <v>13</v>
      </c>
      <c r="Q156" s="67">
        <v>65</v>
      </c>
      <c r="R156" s="75">
        <v>29</v>
      </c>
      <c r="S156" s="75">
        <v>19</v>
      </c>
      <c r="T156" s="75">
        <v>65.52</v>
      </c>
      <c r="U156" s="67">
        <v>50</v>
      </c>
      <c r="V156" s="67">
        <v>31</v>
      </c>
      <c r="W156" s="67">
        <v>62</v>
      </c>
      <c r="X156" s="75">
        <v>69</v>
      </c>
      <c r="Y156" s="75">
        <v>35</v>
      </c>
      <c r="Z156" s="75">
        <v>50.72</v>
      </c>
      <c r="AA156" s="67">
        <v>4</v>
      </c>
      <c r="AB156" s="67">
        <v>2</v>
      </c>
      <c r="AC156" s="67">
        <v>50</v>
      </c>
      <c r="AD156" s="75">
        <v>2</v>
      </c>
      <c r="AE156" s="75">
        <v>2</v>
      </c>
      <c r="AF156" s="75">
        <v>100</v>
      </c>
      <c r="AG156" s="67">
        <v>27</v>
      </c>
      <c r="AH156" s="67">
        <v>12</v>
      </c>
      <c r="AI156" s="67">
        <v>44.44</v>
      </c>
      <c r="AJ156" s="75">
        <v>26</v>
      </c>
      <c r="AK156" s="75">
        <v>13</v>
      </c>
      <c r="AL156" s="75">
        <v>50</v>
      </c>
      <c r="AM156" s="67">
        <v>928</v>
      </c>
      <c r="AN156" s="67">
        <v>543</v>
      </c>
      <c r="AO156" s="67">
        <v>58.51</v>
      </c>
      <c r="AP156" s="75">
        <v>13571</v>
      </c>
      <c r="AQ156" s="75">
        <v>10241</v>
      </c>
      <c r="AR156" s="75">
        <v>75.459999999999994</v>
      </c>
    </row>
    <row r="157" spans="1:44" s="61" customFormat="1" ht="15" customHeight="1">
      <c r="A157" s="60" t="s">
        <v>152</v>
      </c>
      <c r="B157" s="63" t="s">
        <v>1986</v>
      </c>
      <c r="C157" s="67">
        <v>274</v>
      </c>
      <c r="D157" s="67">
        <v>160</v>
      </c>
      <c r="E157" s="67">
        <v>58.39</v>
      </c>
      <c r="F157" s="75">
        <v>348</v>
      </c>
      <c r="G157" s="75">
        <v>259</v>
      </c>
      <c r="H157" s="75">
        <v>74.430000000000007</v>
      </c>
      <c r="I157" s="67">
        <v>388</v>
      </c>
      <c r="J157" s="67">
        <v>327</v>
      </c>
      <c r="K157" s="67">
        <v>84.28</v>
      </c>
      <c r="L157" s="75">
        <v>395</v>
      </c>
      <c r="M157" s="75">
        <v>343</v>
      </c>
      <c r="N157" s="75">
        <v>86.84</v>
      </c>
      <c r="O157" s="67">
        <v>0</v>
      </c>
      <c r="P157" s="67">
        <v>0</v>
      </c>
      <c r="Q157" s="67">
        <v>0</v>
      </c>
      <c r="R157" s="75">
        <v>0</v>
      </c>
      <c r="S157" s="75">
        <v>0</v>
      </c>
      <c r="T157" s="75">
        <v>0</v>
      </c>
      <c r="U157" s="67">
        <v>2</v>
      </c>
      <c r="V157" s="67">
        <v>2</v>
      </c>
      <c r="W157" s="67">
        <v>100</v>
      </c>
      <c r="X157" s="75">
        <v>3</v>
      </c>
      <c r="Y157" s="75">
        <v>1</v>
      </c>
      <c r="Z157" s="75">
        <v>33.33</v>
      </c>
      <c r="AA157" s="67">
        <v>1</v>
      </c>
      <c r="AB157" s="67">
        <v>0</v>
      </c>
      <c r="AC157" s="67">
        <v>0</v>
      </c>
      <c r="AD157" s="75">
        <v>0</v>
      </c>
      <c r="AE157" s="75">
        <v>0</v>
      </c>
      <c r="AF157" s="75">
        <v>0</v>
      </c>
      <c r="AG157" s="67">
        <v>5</v>
      </c>
      <c r="AH157" s="67">
        <v>2</v>
      </c>
      <c r="AI157" s="67">
        <v>40</v>
      </c>
      <c r="AJ157" s="75">
        <v>4</v>
      </c>
      <c r="AK157" s="75">
        <v>2</v>
      </c>
      <c r="AL157" s="75">
        <v>50</v>
      </c>
      <c r="AM157" s="67">
        <v>18</v>
      </c>
      <c r="AN157" s="67">
        <v>12</v>
      </c>
      <c r="AO157" s="67">
        <v>66.67</v>
      </c>
      <c r="AP157" s="75">
        <v>1438</v>
      </c>
      <c r="AQ157" s="75">
        <v>1108</v>
      </c>
      <c r="AR157" s="75">
        <v>77.05</v>
      </c>
    </row>
    <row r="158" spans="1:44" s="61" customFormat="1" ht="15" customHeight="1">
      <c r="A158" s="60" t="s">
        <v>153</v>
      </c>
      <c r="B158" s="63" t="s">
        <v>1671</v>
      </c>
      <c r="C158" s="67">
        <v>306</v>
      </c>
      <c r="D158" s="67">
        <v>205</v>
      </c>
      <c r="E158" s="67">
        <v>66.989999999999995</v>
      </c>
      <c r="F158" s="75">
        <v>400</v>
      </c>
      <c r="G158" s="75">
        <v>304</v>
      </c>
      <c r="H158" s="75">
        <v>76</v>
      </c>
      <c r="I158" s="67">
        <v>939</v>
      </c>
      <c r="J158" s="67">
        <v>742</v>
      </c>
      <c r="K158" s="67">
        <v>79.02</v>
      </c>
      <c r="L158" s="75">
        <v>994</v>
      </c>
      <c r="M158" s="75">
        <v>760</v>
      </c>
      <c r="N158" s="75">
        <v>76.459999999999994</v>
      </c>
      <c r="O158" s="67">
        <v>0</v>
      </c>
      <c r="P158" s="67">
        <v>0</v>
      </c>
      <c r="Q158" s="67">
        <v>0</v>
      </c>
      <c r="R158" s="75">
        <v>1</v>
      </c>
      <c r="S158" s="75">
        <v>0</v>
      </c>
      <c r="T158" s="75">
        <v>0</v>
      </c>
      <c r="U158" s="67">
        <v>5</v>
      </c>
      <c r="V158" s="67">
        <v>3</v>
      </c>
      <c r="W158" s="67">
        <v>60</v>
      </c>
      <c r="X158" s="75">
        <v>11</v>
      </c>
      <c r="Y158" s="75">
        <v>10</v>
      </c>
      <c r="Z158" s="75">
        <v>90.91</v>
      </c>
      <c r="AA158" s="67">
        <v>2</v>
      </c>
      <c r="AB158" s="67">
        <v>1</v>
      </c>
      <c r="AC158" s="67">
        <v>50</v>
      </c>
      <c r="AD158" s="75">
        <v>1</v>
      </c>
      <c r="AE158" s="75">
        <v>0</v>
      </c>
      <c r="AF158" s="75">
        <v>0</v>
      </c>
      <c r="AG158" s="67">
        <v>1</v>
      </c>
      <c r="AH158" s="67">
        <v>1</v>
      </c>
      <c r="AI158" s="67">
        <v>100</v>
      </c>
      <c r="AJ158" s="75">
        <v>4</v>
      </c>
      <c r="AK158" s="75">
        <v>0</v>
      </c>
      <c r="AL158" s="75">
        <v>0</v>
      </c>
      <c r="AM158" s="67">
        <v>50</v>
      </c>
      <c r="AN158" s="67">
        <v>35</v>
      </c>
      <c r="AO158" s="67">
        <v>70</v>
      </c>
      <c r="AP158" s="75">
        <v>2714</v>
      </c>
      <c r="AQ158" s="75">
        <v>2061</v>
      </c>
      <c r="AR158" s="75">
        <v>75.94</v>
      </c>
    </row>
    <row r="159" spans="1:44" s="61" customFormat="1" ht="15" customHeight="1">
      <c r="A159" s="60" t="s">
        <v>154</v>
      </c>
      <c r="B159" s="63" t="s">
        <v>1993</v>
      </c>
      <c r="C159" s="67">
        <v>81</v>
      </c>
      <c r="D159" s="67">
        <v>47</v>
      </c>
      <c r="E159" s="67">
        <v>58.02</v>
      </c>
      <c r="F159" s="75">
        <v>92</v>
      </c>
      <c r="G159" s="75">
        <v>67</v>
      </c>
      <c r="H159" s="75">
        <v>72.83</v>
      </c>
      <c r="I159" s="67">
        <v>6528</v>
      </c>
      <c r="J159" s="67">
        <v>5267</v>
      </c>
      <c r="K159" s="67">
        <v>80.680000000000007</v>
      </c>
      <c r="L159" s="75">
        <v>7292</v>
      </c>
      <c r="M159" s="75">
        <v>5900</v>
      </c>
      <c r="N159" s="75">
        <v>80.91</v>
      </c>
      <c r="O159" s="67">
        <v>24</v>
      </c>
      <c r="P159" s="67">
        <v>15</v>
      </c>
      <c r="Q159" s="67">
        <v>62.5</v>
      </c>
      <c r="R159" s="75">
        <v>24</v>
      </c>
      <c r="S159" s="75">
        <v>18</v>
      </c>
      <c r="T159" s="75">
        <v>75</v>
      </c>
      <c r="U159" s="67">
        <v>51</v>
      </c>
      <c r="V159" s="67">
        <v>37</v>
      </c>
      <c r="W159" s="67">
        <v>72.55</v>
      </c>
      <c r="X159" s="75">
        <v>54</v>
      </c>
      <c r="Y159" s="75">
        <v>37</v>
      </c>
      <c r="Z159" s="75">
        <v>68.52</v>
      </c>
      <c r="AA159" s="67">
        <v>3</v>
      </c>
      <c r="AB159" s="67">
        <v>0</v>
      </c>
      <c r="AC159" s="67">
        <v>0</v>
      </c>
      <c r="AD159" s="75">
        <v>6</v>
      </c>
      <c r="AE159" s="75">
        <v>5</v>
      </c>
      <c r="AF159" s="75">
        <v>83.33</v>
      </c>
      <c r="AG159" s="67">
        <v>21</v>
      </c>
      <c r="AH159" s="67">
        <v>12</v>
      </c>
      <c r="AI159" s="67">
        <v>57.14</v>
      </c>
      <c r="AJ159" s="75">
        <v>15</v>
      </c>
      <c r="AK159" s="75">
        <v>10</v>
      </c>
      <c r="AL159" s="75">
        <v>66.67</v>
      </c>
      <c r="AM159" s="67">
        <v>555</v>
      </c>
      <c r="AN159" s="67">
        <v>372</v>
      </c>
      <c r="AO159" s="67">
        <v>67.03</v>
      </c>
      <c r="AP159" s="75">
        <v>14746</v>
      </c>
      <c r="AQ159" s="75">
        <v>11787</v>
      </c>
      <c r="AR159" s="75">
        <v>79.930000000000007</v>
      </c>
    </row>
    <row r="160" spans="1:44" s="61" customFormat="1" ht="15" customHeight="1">
      <c r="A160" s="60" t="s">
        <v>155</v>
      </c>
      <c r="B160" s="63" t="s">
        <v>898</v>
      </c>
      <c r="C160" s="67">
        <v>679</v>
      </c>
      <c r="D160" s="67">
        <v>414</v>
      </c>
      <c r="E160" s="67">
        <v>60.97</v>
      </c>
      <c r="F160" s="75">
        <v>898</v>
      </c>
      <c r="G160" s="75">
        <v>627</v>
      </c>
      <c r="H160" s="75">
        <v>69.819999999999993</v>
      </c>
      <c r="I160" s="67">
        <v>13576</v>
      </c>
      <c r="J160" s="67">
        <v>10855</v>
      </c>
      <c r="K160" s="67">
        <v>79.959999999999994</v>
      </c>
      <c r="L160" s="75">
        <v>15831</v>
      </c>
      <c r="M160" s="75">
        <v>12657</v>
      </c>
      <c r="N160" s="75">
        <v>79.95</v>
      </c>
      <c r="O160" s="67">
        <v>130</v>
      </c>
      <c r="P160" s="67">
        <v>88</v>
      </c>
      <c r="Q160" s="67">
        <v>67.69</v>
      </c>
      <c r="R160" s="75">
        <v>150</v>
      </c>
      <c r="S160" s="75">
        <v>94</v>
      </c>
      <c r="T160" s="75">
        <v>62.67</v>
      </c>
      <c r="U160" s="67">
        <v>2132</v>
      </c>
      <c r="V160" s="67">
        <v>1319</v>
      </c>
      <c r="W160" s="67">
        <v>61.87</v>
      </c>
      <c r="X160" s="75">
        <v>2231</v>
      </c>
      <c r="Y160" s="75">
        <v>1601</v>
      </c>
      <c r="Z160" s="75">
        <v>71.760000000000005</v>
      </c>
      <c r="AA160" s="67">
        <v>14</v>
      </c>
      <c r="AB160" s="67">
        <v>8</v>
      </c>
      <c r="AC160" s="67">
        <v>57.14</v>
      </c>
      <c r="AD160" s="75">
        <v>11</v>
      </c>
      <c r="AE160" s="75">
        <v>8</v>
      </c>
      <c r="AF160" s="75">
        <v>72.73</v>
      </c>
      <c r="AG160" s="67">
        <v>123</v>
      </c>
      <c r="AH160" s="67">
        <v>77</v>
      </c>
      <c r="AI160" s="67">
        <v>62.6</v>
      </c>
      <c r="AJ160" s="75">
        <v>143</v>
      </c>
      <c r="AK160" s="75">
        <v>85</v>
      </c>
      <c r="AL160" s="75">
        <v>59.44</v>
      </c>
      <c r="AM160" s="67">
        <v>3806</v>
      </c>
      <c r="AN160" s="67">
        <v>2276</v>
      </c>
      <c r="AO160" s="67">
        <v>59.8</v>
      </c>
      <c r="AP160" s="75">
        <v>39724</v>
      </c>
      <c r="AQ160" s="75">
        <v>30109</v>
      </c>
      <c r="AR160" s="75">
        <v>75.8</v>
      </c>
    </row>
    <row r="161" spans="1:44" s="61" customFormat="1" ht="15" customHeight="1">
      <c r="A161" s="60" t="s">
        <v>156</v>
      </c>
      <c r="B161" s="63" t="s">
        <v>966</v>
      </c>
      <c r="C161" s="67">
        <v>457</v>
      </c>
      <c r="D161" s="67">
        <v>256</v>
      </c>
      <c r="E161" s="67">
        <v>56.02</v>
      </c>
      <c r="F161" s="75">
        <v>688</v>
      </c>
      <c r="G161" s="75">
        <v>480</v>
      </c>
      <c r="H161" s="75">
        <v>69.77</v>
      </c>
      <c r="I161" s="67">
        <v>1295</v>
      </c>
      <c r="J161" s="67">
        <v>1022</v>
      </c>
      <c r="K161" s="67">
        <v>78.92</v>
      </c>
      <c r="L161" s="75">
        <v>1420</v>
      </c>
      <c r="M161" s="75">
        <v>1132</v>
      </c>
      <c r="N161" s="75">
        <v>79.72</v>
      </c>
      <c r="O161" s="67">
        <v>6</v>
      </c>
      <c r="P161" s="67">
        <v>4</v>
      </c>
      <c r="Q161" s="67">
        <v>66.67</v>
      </c>
      <c r="R161" s="75">
        <v>5</v>
      </c>
      <c r="S161" s="75">
        <v>3</v>
      </c>
      <c r="T161" s="75">
        <v>60</v>
      </c>
      <c r="U161" s="67">
        <v>11</v>
      </c>
      <c r="V161" s="67">
        <v>6</v>
      </c>
      <c r="W161" s="67">
        <v>54.55</v>
      </c>
      <c r="X161" s="75">
        <v>13</v>
      </c>
      <c r="Y161" s="75">
        <v>11</v>
      </c>
      <c r="Z161" s="75">
        <v>84.62</v>
      </c>
      <c r="AA161" s="67">
        <v>3</v>
      </c>
      <c r="AB161" s="67">
        <v>2</v>
      </c>
      <c r="AC161" s="67">
        <v>66.67</v>
      </c>
      <c r="AD161" s="75">
        <v>0</v>
      </c>
      <c r="AE161" s="75">
        <v>0</v>
      </c>
      <c r="AF161" s="75">
        <v>0</v>
      </c>
      <c r="AG161" s="67">
        <v>3</v>
      </c>
      <c r="AH161" s="67">
        <v>2</v>
      </c>
      <c r="AI161" s="67">
        <v>66.67</v>
      </c>
      <c r="AJ161" s="75">
        <v>7</v>
      </c>
      <c r="AK161" s="75">
        <v>4</v>
      </c>
      <c r="AL161" s="75">
        <v>57.14</v>
      </c>
      <c r="AM161" s="67">
        <v>35</v>
      </c>
      <c r="AN161" s="67">
        <v>22</v>
      </c>
      <c r="AO161" s="67">
        <v>62.86</v>
      </c>
      <c r="AP161" s="75">
        <v>3943</v>
      </c>
      <c r="AQ161" s="75">
        <v>2944</v>
      </c>
      <c r="AR161" s="75">
        <v>74.66</v>
      </c>
    </row>
    <row r="162" spans="1:44" s="61" customFormat="1" ht="15" customHeight="1">
      <c r="A162" s="60" t="s">
        <v>157</v>
      </c>
      <c r="B162" s="63" t="s">
        <v>1523</v>
      </c>
      <c r="C162" s="67">
        <v>855</v>
      </c>
      <c r="D162" s="67">
        <v>533</v>
      </c>
      <c r="E162" s="67">
        <v>62.34</v>
      </c>
      <c r="F162" s="75">
        <v>1374</v>
      </c>
      <c r="G162" s="75">
        <v>1033</v>
      </c>
      <c r="H162" s="75">
        <v>75.180000000000007</v>
      </c>
      <c r="I162" s="67">
        <v>1651</v>
      </c>
      <c r="J162" s="67">
        <v>1328</v>
      </c>
      <c r="K162" s="67">
        <v>80.44</v>
      </c>
      <c r="L162" s="75">
        <v>1774</v>
      </c>
      <c r="M162" s="75">
        <v>1466</v>
      </c>
      <c r="N162" s="75">
        <v>82.64</v>
      </c>
      <c r="O162" s="67">
        <v>7</v>
      </c>
      <c r="P162" s="67">
        <v>6</v>
      </c>
      <c r="Q162" s="67">
        <v>85.71</v>
      </c>
      <c r="R162" s="75">
        <v>9</v>
      </c>
      <c r="S162" s="75">
        <v>6</v>
      </c>
      <c r="T162" s="75">
        <v>66.67</v>
      </c>
      <c r="U162" s="67">
        <v>5</v>
      </c>
      <c r="V162" s="67">
        <v>3</v>
      </c>
      <c r="W162" s="67">
        <v>60</v>
      </c>
      <c r="X162" s="75">
        <v>9</v>
      </c>
      <c r="Y162" s="75">
        <v>2</v>
      </c>
      <c r="Z162" s="75">
        <v>22.22</v>
      </c>
      <c r="AA162" s="67">
        <v>2</v>
      </c>
      <c r="AB162" s="67">
        <v>1</v>
      </c>
      <c r="AC162" s="67">
        <v>50</v>
      </c>
      <c r="AD162" s="75">
        <v>3</v>
      </c>
      <c r="AE162" s="75">
        <v>2</v>
      </c>
      <c r="AF162" s="75">
        <v>66.67</v>
      </c>
      <c r="AG162" s="67">
        <v>6</v>
      </c>
      <c r="AH162" s="67">
        <v>4</v>
      </c>
      <c r="AI162" s="67">
        <v>66.67</v>
      </c>
      <c r="AJ162" s="75">
        <v>11</v>
      </c>
      <c r="AK162" s="75">
        <v>7</v>
      </c>
      <c r="AL162" s="75">
        <v>63.64</v>
      </c>
      <c r="AM162" s="67">
        <v>138</v>
      </c>
      <c r="AN162" s="67">
        <v>78</v>
      </c>
      <c r="AO162" s="67">
        <v>56.52</v>
      </c>
      <c r="AP162" s="75">
        <v>5844</v>
      </c>
      <c r="AQ162" s="75">
        <v>4469</v>
      </c>
      <c r="AR162" s="75">
        <v>76.47</v>
      </c>
    </row>
    <row r="163" spans="1:44" s="61" customFormat="1" ht="15" customHeight="1">
      <c r="A163" s="60" t="s">
        <v>158</v>
      </c>
      <c r="B163" s="63" t="s">
        <v>2015</v>
      </c>
      <c r="C163" s="67">
        <v>974</v>
      </c>
      <c r="D163" s="67">
        <v>624</v>
      </c>
      <c r="E163" s="67">
        <v>64.069999999999993</v>
      </c>
      <c r="F163" s="75">
        <v>1358</v>
      </c>
      <c r="G163" s="75">
        <v>1089</v>
      </c>
      <c r="H163" s="75">
        <v>80.19</v>
      </c>
      <c r="I163" s="67">
        <v>1439</v>
      </c>
      <c r="J163" s="67">
        <v>1158</v>
      </c>
      <c r="K163" s="67">
        <v>80.47</v>
      </c>
      <c r="L163" s="75">
        <v>1584</v>
      </c>
      <c r="M163" s="75">
        <v>1281</v>
      </c>
      <c r="N163" s="75">
        <v>80.87</v>
      </c>
      <c r="O163" s="67">
        <v>5</v>
      </c>
      <c r="P163" s="67">
        <v>1</v>
      </c>
      <c r="Q163" s="67">
        <v>20</v>
      </c>
      <c r="R163" s="75">
        <v>4</v>
      </c>
      <c r="S163" s="75">
        <v>3</v>
      </c>
      <c r="T163" s="75">
        <v>75</v>
      </c>
      <c r="U163" s="67">
        <v>1</v>
      </c>
      <c r="V163" s="67">
        <v>1</v>
      </c>
      <c r="W163" s="67">
        <v>100</v>
      </c>
      <c r="X163" s="75">
        <v>2</v>
      </c>
      <c r="Y163" s="75">
        <v>2</v>
      </c>
      <c r="Z163" s="75">
        <v>100</v>
      </c>
      <c r="AA163" s="67">
        <v>1</v>
      </c>
      <c r="AB163" s="67">
        <v>0</v>
      </c>
      <c r="AC163" s="67">
        <v>0</v>
      </c>
      <c r="AD163" s="75">
        <v>0</v>
      </c>
      <c r="AE163" s="75">
        <v>0</v>
      </c>
      <c r="AF163" s="75">
        <v>0</v>
      </c>
      <c r="AG163" s="67">
        <v>8</v>
      </c>
      <c r="AH163" s="67">
        <v>4</v>
      </c>
      <c r="AI163" s="67">
        <v>50</v>
      </c>
      <c r="AJ163" s="75">
        <v>7</v>
      </c>
      <c r="AK163" s="75">
        <v>4</v>
      </c>
      <c r="AL163" s="75">
        <v>57.14</v>
      </c>
      <c r="AM163" s="67">
        <v>120</v>
      </c>
      <c r="AN163" s="67">
        <v>71</v>
      </c>
      <c r="AO163" s="67">
        <v>59.17</v>
      </c>
      <c r="AP163" s="75">
        <v>5503</v>
      </c>
      <c r="AQ163" s="75">
        <v>4238</v>
      </c>
      <c r="AR163" s="75">
        <v>77.010000000000005</v>
      </c>
    </row>
    <row r="164" spans="1:44" s="71" customFormat="1" ht="15" customHeight="1">
      <c r="A164" s="68" t="s">
        <v>159</v>
      </c>
      <c r="B164" s="69" t="s">
        <v>2020</v>
      </c>
      <c r="C164" s="70">
        <v>1042</v>
      </c>
      <c r="D164" s="70">
        <v>576</v>
      </c>
      <c r="E164" s="70">
        <v>55.28</v>
      </c>
      <c r="F164" s="76">
        <v>1571</v>
      </c>
      <c r="G164" s="76">
        <v>1069</v>
      </c>
      <c r="H164" s="76">
        <v>68.05</v>
      </c>
      <c r="I164" s="70">
        <v>3698</v>
      </c>
      <c r="J164" s="70">
        <v>3005</v>
      </c>
      <c r="K164" s="70">
        <v>81.260000000000005</v>
      </c>
      <c r="L164" s="76">
        <v>4035</v>
      </c>
      <c r="M164" s="76">
        <v>3263</v>
      </c>
      <c r="N164" s="76">
        <v>80.87</v>
      </c>
      <c r="O164" s="70">
        <v>3</v>
      </c>
      <c r="P164" s="70">
        <v>1</v>
      </c>
      <c r="Q164" s="70">
        <v>33.33</v>
      </c>
      <c r="R164" s="76">
        <v>12</v>
      </c>
      <c r="S164" s="76">
        <v>11</v>
      </c>
      <c r="T164" s="76">
        <v>91.67</v>
      </c>
      <c r="U164" s="70">
        <v>18</v>
      </c>
      <c r="V164" s="70">
        <v>11</v>
      </c>
      <c r="W164" s="70">
        <v>61.11</v>
      </c>
      <c r="X164" s="76">
        <v>26</v>
      </c>
      <c r="Y164" s="76">
        <v>16</v>
      </c>
      <c r="Z164" s="76">
        <v>61.54</v>
      </c>
      <c r="AA164" s="70">
        <v>2</v>
      </c>
      <c r="AB164" s="70">
        <v>1</v>
      </c>
      <c r="AC164" s="70">
        <v>50</v>
      </c>
      <c r="AD164" s="76">
        <v>2</v>
      </c>
      <c r="AE164" s="76">
        <v>2</v>
      </c>
      <c r="AF164" s="76">
        <v>100</v>
      </c>
      <c r="AG164" s="70">
        <v>26</v>
      </c>
      <c r="AH164" s="70">
        <v>24</v>
      </c>
      <c r="AI164" s="70">
        <v>92.31</v>
      </c>
      <c r="AJ164" s="76">
        <v>27</v>
      </c>
      <c r="AK164" s="76">
        <v>13</v>
      </c>
      <c r="AL164" s="76">
        <v>48.15</v>
      </c>
      <c r="AM164" s="70">
        <v>280</v>
      </c>
      <c r="AN164" s="70">
        <v>153</v>
      </c>
      <c r="AO164" s="70">
        <v>54.64</v>
      </c>
      <c r="AP164" s="76">
        <v>10742</v>
      </c>
      <c r="AQ164" s="76">
        <v>8145</v>
      </c>
      <c r="AR164" s="76">
        <v>75.819999999999993</v>
      </c>
    </row>
    <row r="165" spans="1:44" s="72" customFormat="1" ht="15" customHeight="1">
      <c r="A165" s="72" t="s">
        <v>507</v>
      </c>
      <c r="B165" s="73"/>
      <c r="C165" s="74">
        <f>SUM(C6:C164)</f>
        <v>662949</v>
      </c>
      <c r="D165" s="74">
        <f>SUM(D6:D164)</f>
        <v>408248</v>
      </c>
      <c r="E165" s="74">
        <f>(D165/C165)*100</f>
        <v>61.580604239541806</v>
      </c>
      <c r="F165" s="72">
        <f>SUM(F6:F164)</f>
        <v>978555</v>
      </c>
      <c r="G165" s="72">
        <f>SUM(G6:G164)</f>
        <v>717830</v>
      </c>
      <c r="H165" s="72">
        <f>(G165/F165)*100</f>
        <v>73.356122037085285</v>
      </c>
      <c r="I165" s="74">
        <f>SUM(I6:I164)</f>
        <v>1451033</v>
      </c>
      <c r="J165" s="74">
        <f>SUM(J6:J164)</f>
        <v>1160534</v>
      </c>
      <c r="K165" s="74">
        <f>(J165/I165)*100</f>
        <v>79.979848838723868</v>
      </c>
      <c r="L165" s="72">
        <f>SUM(L6:L164)</f>
        <v>1642639</v>
      </c>
      <c r="M165" s="72">
        <f>SUM(M6:M164)</f>
        <v>1327726</v>
      </c>
      <c r="N165" s="72">
        <f>(M165/L165)*100</f>
        <v>80.82883701166233</v>
      </c>
      <c r="O165" s="74">
        <f>SUM(O6:O164)</f>
        <v>45982</v>
      </c>
      <c r="P165" s="74">
        <f>SUM(P6:P164)</f>
        <v>29718</v>
      </c>
      <c r="Q165" s="74">
        <f>(P165/O165)*100</f>
        <v>64.629637684311248</v>
      </c>
      <c r="R165" s="72">
        <f>SUM(R6:R164)</f>
        <v>51463</v>
      </c>
      <c r="S165" s="72">
        <f>SUM(S6:S164)</f>
        <v>34273</v>
      </c>
      <c r="T165" s="72">
        <f>(S165/R165)*100</f>
        <v>66.597361210967094</v>
      </c>
      <c r="U165" s="74">
        <f>SUM(U6:U164)</f>
        <v>56071</v>
      </c>
      <c r="V165" s="74">
        <f>SUM(V6:V164)</f>
        <v>35705</v>
      </c>
      <c r="W165" s="74">
        <f>(V165/U165)*100</f>
        <v>63.678193718678102</v>
      </c>
      <c r="X165" s="72">
        <f>SUM(X6:X164)</f>
        <v>71675</v>
      </c>
      <c r="Y165" s="72">
        <f>SUM(Y6:Y164)</f>
        <v>50101</v>
      </c>
      <c r="Z165" s="72">
        <f>(Y165/X165)*100</f>
        <v>69.90024415765609</v>
      </c>
      <c r="AA165" s="74">
        <f>SUM(AA6:AA164)</f>
        <v>2172</v>
      </c>
      <c r="AB165" s="74">
        <f>SUM(AB6:AB164)</f>
        <v>1310</v>
      </c>
      <c r="AC165" s="74">
        <f>(AB165/AA165)*100</f>
        <v>60.313075506445671</v>
      </c>
      <c r="AD165" s="72">
        <f>SUM(AD6:AD164)</f>
        <v>2453</v>
      </c>
      <c r="AE165" s="72">
        <f>SUM(AE6:AE164)</f>
        <v>1479</v>
      </c>
      <c r="AF165" s="72">
        <f>(AE165/AD165)*100</f>
        <v>60.29351814105177</v>
      </c>
      <c r="AG165" s="74">
        <f>SUM(AG6:AG164)</f>
        <v>27499</v>
      </c>
      <c r="AH165" s="74">
        <f>SUM(AH6:AH164)</f>
        <v>17518</v>
      </c>
      <c r="AI165" s="74">
        <f>(AH165/AG165)*100</f>
        <v>63.704134695807127</v>
      </c>
      <c r="AJ165" s="72">
        <f>SUM(AJ6:AJ164)</f>
        <v>35842</v>
      </c>
      <c r="AK165" s="72">
        <f>SUM(AK6:AK164)</f>
        <v>24246</v>
      </c>
      <c r="AL165" s="72">
        <f>(AK165/AJ165)*100</f>
        <v>67.646894704536578</v>
      </c>
      <c r="AM165" s="74">
        <f>SUM(AM6:AM164)</f>
        <v>426306</v>
      </c>
      <c r="AN165" s="74">
        <f>SUM(AN6:AN164)</f>
        <v>271295</v>
      </c>
      <c r="AO165" s="74">
        <f>(AN165/AM165)*100</f>
        <v>63.63856009533059</v>
      </c>
      <c r="AP165" s="72">
        <f>SUM(AP6:AP164)</f>
        <v>5454639</v>
      </c>
      <c r="AQ165" s="72">
        <f>SUM(AQ6:AQ164)</f>
        <v>4079983</v>
      </c>
      <c r="AR165" s="72">
        <f>(AQ165/AP165)*100</f>
        <v>74.798405540678317</v>
      </c>
    </row>
  </sheetData>
  <mergeCells count="15">
    <mergeCell ref="AD4:AF4"/>
    <mergeCell ref="AG4:AI4"/>
    <mergeCell ref="AJ4:AL4"/>
    <mergeCell ref="AM4:AO4"/>
    <mergeCell ref="AP4:AR4"/>
    <mergeCell ref="A3:AR3"/>
    <mergeCell ref="C4:E4"/>
    <mergeCell ref="F4:H4"/>
    <mergeCell ref="I4:K4"/>
    <mergeCell ref="L4:N4"/>
    <mergeCell ref="O4:Q4"/>
    <mergeCell ref="R4:T4"/>
    <mergeCell ref="U4:W4"/>
    <mergeCell ref="X4:Z4"/>
    <mergeCell ref="AA4:AC4"/>
  </mergeCells>
  <pageMargins left="0.7" right="0.7" top="0.75" bottom="0.75" header="0.3" footer="0.3"/>
  <ignoredErrors>
    <ignoredError sqref="B6:B16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workbookViewId="0">
      <selection activeCell="L6" sqref="L6"/>
    </sheetView>
  </sheetViews>
  <sheetFormatPr defaultColWidth="11" defaultRowHeight="15.75"/>
  <cols>
    <col min="7" max="7" width="10.875" style="10"/>
    <col min="12" max="12" width="10.875" style="10"/>
    <col min="17" max="18" width="10.875" style="10"/>
  </cols>
  <sheetData>
    <row r="1" spans="1:18">
      <c r="A1" t="s">
        <v>503</v>
      </c>
      <c r="H1" s="1" t="s">
        <v>543</v>
      </c>
    </row>
    <row r="2" spans="1:18">
      <c r="A2" t="s">
        <v>504</v>
      </c>
    </row>
    <row r="3" spans="1:18">
      <c r="A3" s="51" t="s">
        <v>341</v>
      </c>
      <c r="B3" s="51"/>
      <c r="C3" s="51"/>
      <c r="D3" s="51"/>
      <c r="E3" s="51"/>
      <c r="F3" s="51"/>
      <c r="G3" s="51"/>
      <c r="H3" s="51"/>
      <c r="I3" s="51"/>
      <c r="J3" s="51"/>
      <c r="K3" s="51"/>
      <c r="L3" s="51"/>
      <c r="M3" s="51"/>
      <c r="N3" s="51"/>
      <c r="O3" s="51"/>
      <c r="P3" s="51"/>
      <c r="Q3" s="51"/>
      <c r="R3" s="51"/>
    </row>
    <row r="4" spans="1:18">
      <c r="A4" t="s">
        <v>496</v>
      </c>
      <c r="B4" t="s">
        <v>496</v>
      </c>
      <c r="C4" s="52" t="s">
        <v>179</v>
      </c>
      <c r="D4" s="52"/>
      <c r="E4" s="52"/>
      <c r="F4" s="52"/>
      <c r="G4" s="52"/>
      <c r="H4" s="52" t="s">
        <v>180</v>
      </c>
      <c r="I4" s="52"/>
      <c r="J4" s="52"/>
      <c r="K4" s="52"/>
      <c r="L4" s="52"/>
      <c r="M4" s="52" t="s">
        <v>181</v>
      </c>
      <c r="N4" s="52"/>
      <c r="O4" s="52"/>
      <c r="P4" s="52"/>
      <c r="Q4" s="52"/>
      <c r="R4" s="10" t="s">
        <v>496</v>
      </c>
    </row>
    <row r="5" spans="1:18">
      <c r="A5" t="s">
        <v>178</v>
      </c>
      <c r="B5" t="s">
        <v>175</v>
      </c>
      <c r="C5" t="s">
        <v>497</v>
      </c>
      <c r="D5" t="s">
        <v>498</v>
      </c>
      <c r="E5" t="s">
        <v>499</v>
      </c>
      <c r="F5" t="s">
        <v>500</v>
      </c>
      <c r="G5" s="10" t="s">
        <v>501</v>
      </c>
      <c r="H5" t="s">
        <v>497</v>
      </c>
      <c r="I5" t="s">
        <v>498</v>
      </c>
      <c r="J5" t="s">
        <v>499</v>
      </c>
      <c r="K5" t="s">
        <v>500</v>
      </c>
      <c r="L5" s="10" t="s">
        <v>501</v>
      </c>
      <c r="M5" t="s">
        <v>497</v>
      </c>
      <c r="N5" t="s">
        <v>498</v>
      </c>
      <c r="O5" t="s">
        <v>499</v>
      </c>
      <c r="P5" t="s">
        <v>500</v>
      </c>
      <c r="Q5" s="10" t="s">
        <v>501</v>
      </c>
      <c r="R5" s="10" t="s">
        <v>161</v>
      </c>
    </row>
    <row r="6" spans="1:18">
      <c r="A6" t="s">
        <v>182</v>
      </c>
      <c r="B6" s="3">
        <v>10955</v>
      </c>
      <c r="C6" s="3">
        <v>3205</v>
      </c>
      <c r="D6" s="3">
        <v>433</v>
      </c>
      <c r="E6" s="3">
        <v>1594</v>
      </c>
      <c r="F6" s="3">
        <v>1</v>
      </c>
      <c r="G6" s="11">
        <v>5233</v>
      </c>
      <c r="H6" s="3">
        <v>951</v>
      </c>
      <c r="I6" s="3">
        <v>200</v>
      </c>
      <c r="J6" s="3">
        <v>605</v>
      </c>
      <c r="K6" s="3">
        <v>2</v>
      </c>
      <c r="L6" s="11">
        <v>1758</v>
      </c>
      <c r="M6" s="3">
        <v>60</v>
      </c>
      <c r="N6" s="3">
        <v>10</v>
      </c>
      <c r="O6" s="3">
        <v>22</v>
      </c>
      <c r="P6" s="3">
        <v>0</v>
      </c>
      <c r="Q6" s="11">
        <v>92</v>
      </c>
      <c r="R6" s="11">
        <v>7083</v>
      </c>
    </row>
    <row r="7" spans="1:18">
      <c r="A7" t="s">
        <v>183</v>
      </c>
      <c r="B7" s="3">
        <v>4371</v>
      </c>
      <c r="C7" s="3">
        <v>905</v>
      </c>
      <c r="D7" s="3">
        <v>126</v>
      </c>
      <c r="E7" s="3">
        <v>907</v>
      </c>
      <c r="F7" s="3">
        <v>0</v>
      </c>
      <c r="G7" s="11">
        <v>1938</v>
      </c>
      <c r="H7" s="3">
        <v>523</v>
      </c>
      <c r="I7" s="3">
        <v>58</v>
      </c>
      <c r="J7" s="3">
        <v>349</v>
      </c>
      <c r="K7" s="3">
        <v>0</v>
      </c>
      <c r="L7" s="11">
        <v>930</v>
      </c>
      <c r="M7" s="3">
        <v>19</v>
      </c>
      <c r="N7" s="3">
        <v>4</v>
      </c>
      <c r="O7" s="3">
        <v>11</v>
      </c>
      <c r="P7" s="3">
        <v>0</v>
      </c>
      <c r="Q7" s="11">
        <v>34</v>
      </c>
      <c r="R7" s="11">
        <v>2902</v>
      </c>
    </row>
    <row r="8" spans="1:18">
      <c r="A8" t="s">
        <v>184</v>
      </c>
      <c r="B8" s="3">
        <v>4981</v>
      </c>
      <c r="C8" s="3">
        <v>1188</v>
      </c>
      <c r="D8" s="3">
        <v>89</v>
      </c>
      <c r="E8" s="3">
        <v>1815</v>
      </c>
      <c r="F8" s="3">
        <v>1</v>
      </c>
      <c r="G8" s="11">
        <v>3093</v>
      </c>
      <c r="H8" s="3">
        <v>455</v>
      </c>
      <c r="I8" s="3">
        <v>26</v>
      </c>
      <c r="J8" s="3">
        <v>310</v>
      </c>
      <c r="K8" s="3">
        <v>0</v>
      </c>
      <c r="L8" s="11">
        <v>791</v>
      </c>
      <c r="M8" s="3">
        <v>24</v>
      </c>
      <c r="N8" s="3">
        <v>2</v>
      </c>
      <c r="O8" s="3">
        <v>20</v>
      </c>
      <c r="P8" s="3">
        <v>0</v>
      </c>
      <c r="Q8" s="11">
        <v>46</v>
      </c>
      <c r="R8" s="11">
        <v>3930</v>
      </c>
    </row>
    <row r="9" spans="1:18">
      <c r="A9" t="s">
        <v>185</v>
      </c>
      <c r="B9" s="3">
        <v>2162</v>
      </c>
      <c r="C9" s="3">
        <v>461</v>
      </c>
      <c r="D9" s="3">
        <v>77</v>
      </c>
      <c r="E9" s="3">
        <v>246</v>
      </c>
      <c r="F9" s="3">
        <v>1</v>
      </c>
      <c r="G9" s="11">
        <v>785</v>
      </c>
      <c r="H9" s="3">
        <v>442</v>
      </c>
      <c r="I9" s="3">
        <v>73</v>
      </c>
      <c r="J9" s="3">
        <v>275</v>
      </c>
      <c r="K9" s="3">
        <v>4</v>
      </c>
      <c r="L9" s="11">
        <v>794</v>
      </c>
      <c r="M9" s="3">
        <v>7</v>
      </c>
      <c r="N9" s="3">
        <v>3</v>
      </c>
      <c r="O9" s="3">
        <v>0</v>
      </c>
      <c r="P9" s="3">
        <v>0</v>
      </c>
      <c r="Q9" s="11">
        <v>10</v>
      </c>
      <c r="R9" s="11">
        <v>1589</v>
      </c>
    </row>
    <row r="10" spans="1:18">
      <c r="A10" t="s">
        <v>186</v>
      </c>
      <c r="B10" s="3">
        <v>21737</v>
      </c>
      <c r="C10" s="3">
        <v>3432</v>
      </c>
      <c r="D10" s="3">
        <v>391</v>
      </c>
      <c r="E10" s="3">
        <v>3762</v>
      </c>
      <c r="F10" s="3">
        <v>4</v>
      </c>
      <c r="G10" s="11">
        <v>7589</v>
      </c>
      <c r="H10" s="3">
        <v>3960</v>
      </c>
      <c r="I10" s="3">
        <v>515</v>
      </c>
      <c r="J10" s="3">
        <v>3996</v>
      </c>
      <c r="K10" s="3">
        <v>12</v>
      </c>
      <c r="L10" s="11">
        <v>8483</v>
      </c>
      <c r="M10" s="3">
        <v>91</v>
      </c>
      <c r="N10" s="3">
        <v>9</v>
      </c>
      <c r="O10" s="3">
        <v>60</v>
      </c>
      <c r="P10" s="3">
        <v>0</v>
      </c>
      <c r="Q10" s="11">
        <v>160</v>
      </c>
      <c r="R10" s="11">
        <v>16232</v>
      </c>
    </row>
    <row r="11" spans="1:18">
      <c r="A11" t="s">
        <v>187</v>
      </c>
      <c r="B11" s="3">
        <v>8761</v>
      </c>
      <c r="C11" s="3">
        <v>3379</v>
      </c>
      <c r="D11" s="3">
        <v>194</v>
      </c>
      <c r="E11" s="3">
        <v>1780</v>
      </c>
      <c r="F11" s="3">
        <v>1</v>
      </c>
      <c r="G11" s="11">
        <v>5354</v>
      </c>
      <c r="H11" s="3">
        <v>480</v>
      </c>
      <c r="I11" s="3">
        <v>48</v>
      </c>
      <c r="J11" s="3">
        <v>251</v>
      </c>
      <c r="K11" s="3">
        <v>1</v>
      </c>
      <c r="L11" s="11">
        <v>780</v>
      </c>
      <c r="M11" s="3">
        <v>44</v>
      </c>
      <c r="N11" s="3">
        <v>6</v>
      </c>
      <c r="O11" s="3">
        <v>9</v>
      </c>
      <c r="P11" s="3">
        <v>0</v>
      </c>
      <c r="Q11" s="11">
        <v>59</v>
      </c>
      <c r="R11" s="11">
        <v>6193</v>
      </c>
    </row>
    <row r="12" spans="1:18">
      <c r="A12" t="s">
        <v>188</v>
      </c>
      <c r="B12" s="3">
        <v>35096</v>
      </c>
      <c r="C12" s="3">
        <v>9056</v>
      </c>
      <c r="D12" s="3">
        <v>730</v>
      </c>
      <c r="E12" s="3">
        <v>8935</v>
      </c>
      <c r="F12" s="3">
        <v>4</v>
      </c>
      <c r="G12" s="11">
        <v>18725</v>
      </c>
      <c r="H12" s="3">
        <v>2839</v>
      </c>
      <c r="I12" s="3">
        <v>218</v>
      </c>
      <c r="J12" s="3">
        <v>2968</v>
      </c>
      <c r="K12" s="3">
        <v>3</v>
      </c>
      <c r="L12" s="11">
        <v>6028</v>
      </c>
      <c r="M12" s="3">
        <v>296</v>
      </c>
      <c r="N12" s="3">
        <v>13</v>
      </c>
      <c r="O12" s="3">
        <v>124</v>
      </c>
      <c r="P12" s="3">
        <v>0</v>
      </c>
      <c r="Q12" s="11">
        <v>433</v>
      </c>
      <c r="R12" s="11">
        <v>25186</v>
      </c>
    </row>
    <row r="13" spans="1:18">
      <c r="A13" t="s">
        <v>189</v>
      </c>
      <c r="B13" s="3">
        <v>50049</v>
      </c>
      <c r="C13" s="3">
        <v>14812</v>
      </c>
      <c r="D13" s="3">
        <v>1216</v>
      </c>
      <c r="E13" s="3">
        <v>10824</v>
      </c>
      <c r="F13" s="3">
        <v>24</v>
      </c>
      <c r="G13" s="11">
        <v>26876</v>
      </c>
      <c r="H13" s="3">
        <v>4530</v>
      </c>
      <c r="I13" s="3">
        <v>390</v>
      </c>
      <c r="J13" s="3">
        <v>3464</v>
      </c>
      <c r="K13" s="3">
        <v>12</v>
      </c>
      <c r="L13" s="11">
        <v>8396</v>
      </c>
      <c r="M13" s="3">
        <v>369</v>
      </c>
      <c r="N13" s="3">
        <v>22</v>
      </c>
      <c r="O13" s="3">
        <v>117</v>
      </c>
      <c r="P13" s="3">
        <v>2</v>
      </c>
      <c r="Q13" s="11">
        <v>510</v>
      </c>
      <c r="R13" s="11">
        <v>35782</v>
      </c>
    </row>
    <row r="14" spans="1:18">
      <c r="A14" t="s">
        <v>190</v>
      </c>
      <c r="B14" s="3">
        <v>8497</v>
      </c>
      <c r="C14" s="3">
        <v>1379</v>
      </c>
      <c r="D14" s="3">
        <v>155</v>
      </c>
      <c r="E14" s="3">
        <v>1862</v>
      </c>
      <c r="F14" s="3">
        <v>0</v>
      </c>
      <c r="G14" s="11">
        <v>3396</v>
      </c>
      <c r="H14" s="3">
        <v>953</v>
      </c>
      <c r="I14" s="3">
        <v>119</v>
      </c>
      <c r="J14" s="3">
        <v>1438</v>
      </c>
      <c r="K14" s="3">
        <v>2</v>
      </c>
      <c r="L14" s="11">
        <v>2512</v>
      </c>
      <c r="M14" s="3">
        <v>20</v>
      </c>
      <c r="N14" s="3">
        <v>3</v>
      </c>
      <c r="O14" s="3">
        <v>21</v>
      </c>
      <c r="P14" s="3">
        <v>0</v>
      </c>
      <c r="Q14" s="11">
        <v>44</v>
      </c>
      <c r="R14" s="11">
        <v>5952</v>
      </c>
    </row>
    <row r="15" spans="1:18">
      <c r="A15" t="s">
        <v>191</v>
      </c>
      <c r="B15" s="3">
        <v>10311</v>
      </c>
      <c r="C15" s="3">
        <v>2693</v>
      </c>
      <c r="D15" s="3">
        <v>234</v>
      </c>
      <c r="E15" s="3">
        <v>1914</v>
      </c>
      <c r="F15" s="3">
        <v>2</v>
      </c>
      <c r="G15" s="11">
        <v>4843</v>
      </c>
      <c r="H15" s="3">
        <v>715</v>
      </c>
      <c r="I15" s="3">
        <v>73</v>
      </c>
      <c r="J15" s="3">
        <v>483</v>
      </c>
      <c r="K15" s="3">
        <v>2</v>
      </c>
      <c r="L15" s="11">
        <v>1273</v>
      </c>
      <c r="M15" s="3">
        <v>54</v>
      </c>
      <c r="N15" s="3">
        <v>4</v>
      </c>
      <c r="O15" s="3">
        <v>25</v>
      </c>
      <c r="P15" s="3">
        <v>1</v>
      </c>
      <c r="Q15" s="11">
        <v>84</v>
      </c>
      <c r="R15" s="11">
        <v>6200</v>
      </c>
    </row>
    <row r="16" spans="1:18">
      <c r="A16" t="s">
        <v>192</v>
      </c>
      <c r="B16" s="3">
        <v>88719</v>
      </c>
      <c r="C16" s="3">
        <v>17769</v>
      </c>
      <c r="D16" s="3">
        <v>1755</v>
      </c>
      <c r="E16" s="3">
        <v>6088</v>
      </c>
      <c r="F16" s="3">
        <v>11</v>
      </c>
      <c r="G16" s="11">
        <v>25623</v>
      </c>
      <c r="H16" s="3">
        <v>22362</v>
      </c>
      <c r="I16" s="3">
        <v>1798</v>
      </c>
      <c r="J16" s="3">
        <v>14389</v>
      </c>
      <c r="K16" s="3">
        <v>36</v>
      </c>
      <c r="L16" s="11">
        <v>38585</v>
      </c>
      <c r="M16" s="3">
        <v>389</v>
      </c>
      <c r="N16" s="3">
        <v>31</v>
      </c>
      <c r="O16" s="3">
        <v>62</v>
      </c>
      <c r="P16" s="3">
        <v>0</v>
      </c>
      <c r="Q16" s="11">
        <v>482</v>
      </c>
      <c r="R16" s="11">
        <v>64690</v>
      </c>
    </row>
    <row r="17" spans="1:18">
      <c r="A17" t="s">
        <v>193</v>
      </c>
      <c r="B17" s="3">
        <v>6381</v>
      </c>
      <c r="C17" s="3">
        <v>1785</v>
      </c>
      <c r="D17" s="3">
        <v>185</v>
      </c>
      <c r="E17" s="3">
        <v>1616</v>
      </c>
      <c r="F17" s="3">
        <v>1</v>
      </c>
      <c r="G17" s="11">
        <v>3587</v>
      </c>
      <c r="H17" s="3">
        <v>577</v>
      </c>
      <c r="I17" s="3">
        <v>157</v>
      </c>
      <c r="J17" s="3">
        <v>532</v>
      </c>
      <c r="K17" s="3">
        <v>3</v>
      </c>
      <c r="L17" s="11">
        <v>1269</v>
      </c>
      <c r="M17" s="3">
        <v>35</v>
      </c>
      <c r="N17" s="3">
        <v>2</v>
      </c>
      <c r="O17" s="3">
        <v>14</v>
      </c>
      <c r="P17" s="3">
        <v>0</v>
      </c>
      <c r="Q17" s="11">
        <v>51</v>
      </c>
      <c r="R17" s="11">
        <v>4907</v>
      </c>
    </row>
    <row r="18" spans="1:18">
      <c r="A18" t="s">
        <v>194</v>
      </c>
      <c r="B18" s="3">
        <v>8743</v>
      </c>
      <c r="C18" s="3">
        <v>3270</v>
      </c>
      <c r="D18" s="3">
        <v>163</v>
      </c>
      <c r="E18" s="3">
        <v>1531</v>
      </c>
      <c r="F18" s="3">
        <v>0</v>
      </c>
      <c r="G18" s="11">
        <v>4964</v>
      </c>
      <c r="H18" s="3">
        <v>613</v>
      </c>
      <c r="I18" s="3">
        <v>34</v>
      </c>
      <c r="J18" s="3">
        <v>292</v>
      </c>
      <c r="K18" s="3">
        <v>0</v>
      </c>
      <c r="L18" s="11">
        <v>939</v>
      </c>
      <c r="M18" s="3">
        <v>78</v>
      </c>
      <c r="N18" s="3">
        <v>1</v>
      </c>
      <c r="O18" s="3">
        <v>20</v>
      </c>
      <c r="P18" s="3">
        <v>0</v>
      </c>
      <c r="Q18" s="11">
        <v>99</v>
      </c>
      <c r="R18" s="11">
        <v>6002</v>
      </c>
    </row>
    <row r="19" spans="1:18">
      <c r="A19" t="s">
        <v>195</v>
      </c>
      <c r="B19" s="3">
        <v>9281</v>
      </c>
      <c r="C19" s="3">
        <v>1988</v>
      </c>
      <c r="D19" s="3">
        <v>135</v>
      </c>
      <c r="E19" s="3">
        <v>1399</v>
      </c>
      <c r="F19" s="3">
        <v>32</v>
      </c>
      <c r="G19" s="11">
        <v>3554</v>
      </c>
      <c r="H19" s="3">
        <v>1151</v>
      </c>
      <c r="I19" s="3">
        <v>1067</v>
      </c>
      <c r="J19" s="3">
        <v>883</v>
      </c>
      <c r="K19" s="3">
        <v>37</v>
      </c>
      <c r="L19" s="11">
        <v>3138</v>
      </c>
      <c r="M19" s="3">
        <v>33</v>
      </c>
      <c r="N19" s="3">
        <v>0</v>
      </c>
      <c r="O19" s="3">
        <v>15</v>
      </c>
      <c r="P19" s="3">
        <v>2</v>
      </c>
      <c r="Q19" s="11">
        <v>50</v>
      </c>
      <c r="R19" s="11">
        <v>6742</v>
      </c>
    </row>
    <row r="20" spans="1:18">
      <c r="A20" t="s">
        <v>196</v>
      </c>
      <c r="B20" s="3">
        <v>19513</v>
      </c>
      <c r="C20" s="3">
        <v>4156</v>
      </c>
      <c r="D20" s="3">
        <v>391</v>
      </c>
      <c r="E20" s="3">
        <v>5010</v>
      </c>
      <c r="F20" s="3">
        <v>3</v>
      </c>
      <c r="G20" s="11">
        <v>9560</v>
      </c>
      <c r="H20" s="3">
        <v>1721</v>
      </c>
      <c r="I20" s="3">
        <v>239</v>
      </c>
      <c r="J20" s="3">
        <v>1745</v>
      </c>
      <c r="K20" s="3">
        <v>2</v>
      </c>
      <c r="L20" s="11">
        <v>3707</v>
      </c>
      <c r="M20" s="3">
        <v>104</v>
      </c>
      <c r="N20" s="3">
        <v>14</v>
      </c>
      <c r="O20" s="3">
        <v>54</v>
      </c>
      <c r="P20" s="3">
        <v>0</v>
      </c>
      <c r="Q20" s="11">
        <v>172</v>
      </c>
      <c r="R20" s="11">
        <v>13439</v>
      </c>
    </row>
    <row r="21" spans="1:18">
      <c r="A21" t="s">
        <v>197</v>
      </c>
      <c r="B21" s="3">
        <v>35718</v>
      </c>
      <c r="C21" s="3">
        <v>7464</v>
      </c>
      <c r="D21" s="3">
        <v>702</v>
      </c>
      <c r="E21" s="3">
        <v>6002</v>
      </c>
      <c r="F21" s="3">
        <v>6</v>
      </c>
      <c r="G21" s="11">
        <v>14174</v>
      </c>
      <c r="H21" s="3">
        <v>4426</v>
      </c>
      <c r="I21" s="3">
        <v>410</v>
      </c>
      <c r="J21" s="3">
        <v>4751</v>
      </c>
      <c r="K21" s="3">
        <v>6</v>
      </c>
      <c r="L21" s="11">
        <v>9593</v>
      </c>
      <c r="M21" s="3">
        <v>172</v>
      </c>
      <c r="N21" s="3">
        <v>13</v>
      </c>
      <c r="O21" s="3">
        <v>117</v>
      </c>
      <c r="P21" s="3">
        <v>0</v>
      </c>
      <c r="Q21" s="11">
        <v>302</v>
      </c>
      <c r="R21" s="11">
        <v>24069</v>
      </c>
    </row>
    <row r="22" spans="1:18">
      <c r="A22" t="s">
        <v>198</v>
      </c>
      <c r="B22" s="3">
        <v>12928</v>
      </c>
      <c r="C22" s="3">
        <v>2425</v>
      </c>
      <c r="D22" s="3">
        <v>330</v>
      </c>
      <c r="E22" s="3">
        <v>1546</v>
      </c>
      <c r="F22" s="3">
        <v>0</v>
      </c>
      <c r="G22" s="11">
        <v>4301</v>
      </c>
      <c r="H22" s="3">
        <v>3056</v>
      </c>
      <c r="I22" s="3">
        <v>786</v>
      </c>
      <c r="J22" s="3">
        <v>1563</v>
      </c>
      <c r="K22" s="3">
        <v>0</v>
      </c>
      <c r="L22" s="11">
        <v>5405</v>
      </c>
      <c r="M22" s="3">
        <v>46</v>
      </c>
      <c r="N22" s="3">
        <v>6</v>
      </c>
      <c r="O22" s="3">
        <v>20</v>
      </c>
      <c r="P22" s="3">
        <v>0</v>
      </c>
      <c r="Q22" s="11">
        <v>72</v>
      </c>
      <c r="R22" s="11">
        <v>9778</v>
      </c>
    </row>
    <row r="23" spans="1:18">
      <c r="A23" t="s">
        <v>199</v>
      </c>
      <c r="B23" s="3">
        <v>11837</v>
      </c>
      <c r="C23" s="3">
        <v>1773</v>
      </c>
      <c r="D23" s="3">
        <v>209</v>
      </c>
      <c r="E23" s="3">
        <v>4324</v>
      </c>
      <c r="F23" s="3">
        <v>0</v>
      </c>
      <c r="G23" s="11">
        <v>6306</v>
      </c>
      <c r="H23" s="3">
        <v>870</v>
      </c>
      <c r="I23" s="3">
        <v>89</v>
      </c>
      <c r="J23" s="3">
        <v>2009</v>
      </c>
      <c r="K23" s="3">
        <v>0</v>
      </c>
      <c r="L23" s="11">
        <v>2968</v>
      </c>
      <c r="M23" s="3">
        <v>39</v>
      </c>
      <c r="N23" s="3">
        <v>9</v>
      </c>
      <c r="O23" s="3">
        <v>52</v>
      </c>
      <c r="P23" s="3">
        <v>0</v>
      </c>
      <c r="Q23" s="11">
        <v>100</v>
      </c>
      <c r="R23" s="11">
        <v>9374</v>
      </c>
    </row>
    <row r="24" spans="1:18">
      <c r="A24" t="s">
        <v>200</v>
      </c>
      <c r="B24" s="3">
        <v>2850</v>
      </c>
      <c r="C24" s="3">
        <v>519</v>
      </c>
      <c r="D24" s="3">
        <v>70</v>
      </c>
      <c r="E24" s="3">
        <v>294</v>
      </c>
      <c r="F24" s="3">
        <v>0</v>
      </c>
      <c r="G24" s="11">
        <v>883</v>
      </c>
      <c r="H24" s="3">
        <v>842</v>
      </c>
      <c r="I24" s="3">
        <v>165</v>
      </c>
      <c r="J24" s="3">
        <v>290</v>
      </c>
      <c r="K24" s="3">
        <v>1</v>
      </c>
      <c r="L24" s="11">
        <v>1298</v>
      </c>
      <c r="M24" s="3">
        <v>3</v>
      </c>
      <c r="N24" s="3">
        <v>0</v>
      </c>
      <c r="O24" s="3">
        <v>4</v>
      </c>
      <c r="P24" s="3">
        <v>0</v>
      </c>
      <c r="Q24" s="11">
        <v>7</v>
      </c>
      <c r="R24" s="11">
        <v>2188</v>
      </c>
    </row>
    <row r="25" spans="1:18">
      <c r="A25" t="s">
        <v>201</v>
      </c>
      <c r="B25" s="3">
        <v>27268</v>
      </c>
      <c r="C25" s="3">
        <v>5827</v>
      </c>
      <c r="D25" s="3">
        <v>720</v>
      </c>
      <c r="E25" s="3">
        <v>4783</v>
      </c>
      <c r="F25" s="3">
        <v>13</v>
      </c>
      <c r="G25" s="11">
        <v>11343</v>
      </c>
      <c r="H25" s="3">
        <v>2988</v>
      </c>
      <c r="I25" s="3">
        <v>456</v>
      </c>
      <c r="J25" s="3">
        <v>2920</v>
      </c>
      <c r="K25" s="3">
        <v>13</v>
      </c>
      <c r="L25" s="11">
        <v>6377</v>
      </c>
      <c r="M25" s="3">
        <v>171</v>
      </c>
      <c r="N25" s="3">
        <v>17</v>
      </c>
      <c r="O25" s="3">
        <v>74</v>
      </c>
      <c r="P25" s="3">
        <v>1</v>
      </c>
      <c r="Q25" s="11">
        <v>263</v>
      </c>
      <c r="R25" s="11">
        <v>17983</v>
      </c>
    </row>
    <row r="26" spans="1:18">
      <c r="A26" t="s">
        <v>202</v>
      </c>
      <c r="B26" s="3">
        <v>4890</v>
      </c>
      <c r="C26" s="3">
        <v>1008</v>
      </c>
      <c r="D26" s="3">
        <v>107</v>
      </c>
      <c r="E26" s="3">
        <v>1228</v>
      </c>
      <c r="F26" s="3">
        <v>1</v>
      </c>
      <c r="G26" s="11">
        <v>2344</v>
      </c>
      <c r="H26" s="3">
        <v>624</v>
      </c>
      <c r="I26" s="3">
        <v>60</v>
      </c>
      <c r="J26" s="3">
        <v>472</v>
      </c>
      <c r="K26" s="3">
        <v>1</v>
      </c>
      <c r="L26" s="11">
        <v>1157</v>
      </c>
      <c r="M26" s="3">
        <v>19</v>
      </c>
      <c r="N26" s="3">
        <v>1</v>
      </c>
      <c r="O26" s="3">
        <v>7</v>
      </c>
      <c r="P26" s="3">
        <v>0</v>
      </c>
      <c r="Q26" s="11">
        <v>27</v>
      </c>
      <c r="R26" s="11">
        <v>3528</v>
      </c>
    </row>
    <row r="27" spans="1:18">
      <c r="A27" t="s">
        <v>203</v>
      </c>
      <c r="B27" s="3">
        <v>57996</v>
      </c>
      <c r="C27" s="3">
        <v>15135</v>
      </c>
      <c r="D27" s="3">
        <v>967</v>
      </c>
      <c r="E27" s="3">
        <v>12152</v>
      </c>
      <c r="F27" s="3">
        <v>26</v>
      </c>
      <c r="G27" s="11">
        <v>28280</v>
      </c>
      <c r="H27" s="3">
        <v>6168</v>
      </c>
      <c r="I27" s="3">
        <v>349</v>
      </c>
      <c r="J27" s="3">
        <v>6129</v>
      </c>
      <c r="K27" s="3">
        <v>42</v>
      </c>
      <c r="L27" s="11">
        <v>12688</v>
      </c>
      <c r="M27" s="3">
        <v>388</v>
      </c>
      <c r="N27" s="3">
        <v>17</v>
      </c>
      <c r="O27" s="3">
        <v>156</v>
      </c>
      <c r="P27" s="3">
        <v>2</v>
      </c>
      <c r="Q27" s="11">
        <v>563</v>
      </c>
      <c r="R27" s="11">
        <v>41531</v>
      </c>
    </row>
    <row r="28" spans="1:18">
      <c r="A28" t="s">
        <v>204</v>
      </c>
      <c r="B28" s="3">
        <v>41328</v>
      </c>
      <c r="C28" s="3">
        <v>7486</v>
      </c>
      <c r="D28" s="3">
        <v>498</v>
      </c>
      <c r="E28" s="3">
        <v>9871</v>
      </c>
      <c r="F28" s="3">
        <v>3</v>
      </c>
      <c r="G28" s="11">
        <v>17858</v>
      </c>
      <c r="H28" s="3">
        <v>2628</v>
      </c>
      <c r="I28" s="3">
        <v>170</v>
      </c>
      <c r="J28" s="3">
        <v>2563</v>
      </c>
      <c r="K28" s="3">
        <v>4</v>
      </c>
      <c r="L28" s="11">
        <v>5365</v>
      </c>
      <c r="M28" s="3">
        <v>274</v>
      </c>
      <c r="N28" s="3">
        <v>11</v>
      </c>
      <c r="O28" s="3">
        <v>149</v>
      </c>
      <c r="P28" s="3">
        <v>0</v>
      </c>
      <c r="Q28" s="11">
        <v>434</v>
      </c>
      <c r="R28" s="11">
        <v>23657</v>
      </c>
    </row>
    <row r="29" spans="1:18">
      <c r="A29" t="s">
        <v>205</v>
      </c>
      <c r="B29" s="3">
        <v>5290</v>
      </c>
      <c r="C29" s="3">
        <v>1287</v>
      </c>
      <c r="D29" s="3">
        <v>132</v>
      </c>
      <c r="E29" s="3">
        <v>1108</v>
      </c>
      <c r="F29" s="3">
        <v>0</v>
      </c>
      <c r="G29" s="11">
        <v>2527</v>
      </c>
      <c r="H29" s="3">
        <v>597</v>
      </c>
      <c r="I29" s="3">
        <v>79</v>
      </c>
      <c r="J29" s="3">
        <v>521</v>
      </c>
      <c r="K29" s="3">
        <v>0</v>
      </c>
      <c r="L29" s="11">
        <v>1197</v>
      </c>
      <c r="M29" s="3">
        <v>27</v>
      </c>
      <c r="N29" s="3">
        <v>1</v>
      </c>
      <c r="O29" s="3">
        <v>11</v>
      </c>
      <c r="P29" s="3">
        <v>0</v>
      </c>
      <c r="Q29" s="11">
        <v>39</v>
      </c>
      <c r="R29" s="11">
        <v>3763</v>
      </c>
    </row>
    <row r="30" spans="1:18">
      <c r="A30" t="s">
        <v>206</v>
      </c>
      <c r="B30" s="3">
        <v>150424</v>
      </c>
      <c r="C30" s="3">
        <v>31547</v>
      </c>
      <c r="D30" s="3">
        <v>2912</v>
      </c>
      <c r="E30" s="3">
        <v>12711</v>
      </c>
      <c r="F30" s="3">
        <v>34</v>
      </c>
      <c r="G30" s="11">
        <v>47204</v>
      </c>
      <c r="H30" s="3">
        <v>36535</v>
      </c>
      <c r="I30" s="3">
        <v>3288</v>
      </c>
      <c r="J30" s="3">
        <v>20366</v>
      </c>
      <c r="K30" s="3">
        <v>57</v>
      </c>
      <c r="L30" s="11">
        <v>60246</v>
      </c>
      <c r="M30" s="3">
        <v>924</v>
      </c>
      <c r="N30" s="3">
        <v>46</v>
      </c>
      <c r="O30" s="3">
        <v>139</v>
      </c>
      <c r="P30" s="3">
        <v>2</v>
      </c>
      <c r="Q30" s="11">
        <v>1111</v>
      </c>
      <c r="R30" s="11">
        <v>108561</v>
      </c>
    </row>
    <row r="31" spans="1:18">
      <c r="A31" t="s">
        <v>207</v>
      </c>
      <c r="B31" s="3">
        <v>4152</v>
      </c>
      <c r="C31" s="3">
        <v>448</v>
      </c>
      <c r="D31" s="3">
        <v>50</v>
      </c>
      <c r="E31" s="3">
        <v>237</v>
      </c>
      <c r="F31" s="3">
        <v>0</v>
      </c>
      <c r="G31" s="11">
        <v>735</v>
      </c>
      <c r="H31" s="3">
        <v>409</v>
      </c>
      <c r="I31" s="3">
        <v>33</v>
      </c>
      <c r="J31" s="3">
        <v>285</v>
      </c>
      <c r="K31" s="3">
        <v>2</v>
      </c>
      <c r="L31" s="11">
        <v>729</v>
      </c>
      <c r="M31" s="3">
        <v>15</v>
      </c>
      <c r="N31" s="3">
        <v>0</v>
      </c>
      <c r="O31" s="3">
        <v>10</v>
      </c>
      <c r="P31" s="3">
        <v>1</v>
      </c>
      <c r="Q31" s="11">
        <v>26</v>
      </c>
      <c r="R31" s="11">
        <v>1490</v>
      </c>
    </row>
    <row r="32" spans="1:18">
      <c r="A32" t="s">
        <v>208</v>
      </c>
      <c r="B32" s="3">
        <v>11844</v>
      </c>
      <c r="C32" s="3">
        <v>3226</v>
      </c>
      <c r="D32" s="3">
        <v>142</v>
      </c>
      <c r="E32" s="3">
        <v>2069</v>
      </c>
      <c r="F32" s="3">
        <v>15</v>
      </c>
      <c r="G32" s="11">
        <v>5452</v>
      </c>
      <c r="H32" s="3">
        <v>1245</v>
      </c>
      <c r="I32" s="3">
        <v>105</v>
      </c>
      <c r="J32" s="3">
        <v>871</v>
      </c>
      <c r="K32" s="3">
        <v>11</v>
      </c>
      <c r="L32" s="11">
        <v>2232</v>
      </c>
      <c r="M32" s="3">
        <v>99</v>
      </c>
      <c r="N32" s="3">
        <v>4</v>
      </c>
      <c r="O32" s="3">
        <v>34</v>
      </c>
      <c r="P32" s="3">
        <v>1</v>
      </c>
      <c r="Q32" s="11">
        <v>138</v>
      </c>
      <c r="R32" s="11">
        <v>7822</v>
      </c>
    </row>
    <row r="33" spans="1:18">
      <c r="A33" t="s">
        <v>209</v>
      </c>
      <c r="B33" s="3">
        <v>128873</v>
      </c>
      <c r="C33" s="3">
        <v>31147</v>
      </c>
      <c r="D33" s="3">
        <v>3652</v>
      </c>
      <c r="E33" s="3">
        <v>41698</v>
      </c>
      <c r="F33" s="3">
        <v>17</v>
      </c>
      <c r="G33" s="11">
        <v>76514</v>
      </c>
      <c r="H33" s="3">
        <v>9262</v>
      </c>
      <c r="I33" s="3">
        <v>968</v>
      </c>
      <c r="J33" s="3">
        <v>9600</v>
      </c>
      <c r="K33" s="3">
        <v>11</v>
      </c>
      <c r="L33" s="11">
        <v>19841</v>
      </c>
      <c r="M33" s="3">
        <v>1160</v>
      </c>
      <c r="N33" s="3">
        <v>72</v>
      </c>
      <c r="O33" s="3">
        <v>524</v>
      </c>
      <c r="P33" s="3">
        <v>2</v>
      </c>
      <c r="Q33" s="11">
        <v>1758</v>
      </c>
      <c r="R33" s="11">
        <v>98113</v>
      </c>
    </row>
    <row r="34" spans="1:18">
      <c r="A34" t="s">
        <v>210</v>
      </c>
      <c r="B34" s="3">
        <v>60266</v>
      </c>
      <c r="C34" s="3">
        <v>7367</v>
      </c>
      <c r="D34" s="3">
        <v>1123</v>
      </c>
      <c r="E34" s="3">
        <v>5320</v>
      </c>
      <c r="F34" s="3">
        <v>5</v>
      </c>
      <c r="G34" s="11">
        <v>13815</v>
      </c>
      <c r="H34" s="3">
        <v>12561</v>
      </c>
      <c r="I34" s="3">
        <v>1313</v>
      </c>
      <c r="J34" s="3">
        <v>11531</v>
      </c>
      <c r="K34" s="3">
        <v>26</v>
      </c>
      <c r="L34" s="11">
        <v>25431</v>
      </c>
      <c r="M34" s="3">
        <v>694</v>
      </c>
      <c r="N34" s="3">
        <v>56</v>
      </c>
      <c r="O34" s="3">
        <v>199</v>
      </c>
      <c r="P34" s="3">
        <v>1</v>
      </c>
      <c r="Q34" s="11">
        <v>950</v>
      </c>
      <c r="R34" s="11">
        <v>40196</v>
      </c>
    </row>
    <row r="35" spans="1:18">
      <c r="A35" t="s">
        <v>211</v>
      </c>
      <c r="B35" s="3">
        <v>1773</v>
      </c>
      <c r="C35" s="3">
        <v>290</v>
      </c>
      <c r="D35" s="3">
        <v>22</v>
      </c>
      <c r="E35" s="3">
        <v>223</v>
      </c>
      <c r="F35" s="3">
        <v>2</v>
      </c>
      <c r="G35" s="11">
        <v>537</v>
      </c>
      <c r="H35" s="3">
        <v>538</v>
      </c>
      <c r="I35" s="3">
        <v>112</v>
      </c>
      <c r="J35" s="3">
        <v>208</v>
      </c>
      <c r="K35" s="3">
        <v>4</v>
      </c>
      <c r="L35" s="11">
        <v>862</v>
      </c>
      <c r="M35" s="3">
        <v>2</v>
      </c>
      <c r="N35" s="3">
        <v>0</v>
      </c>
      <c r="O35" s="3">
        <v>1</v>
      </c>
      <c r="P35" s="3">
        <v>0</v>
      </c>
      <c r="Q35" s="11">
        <v>3</v>
      </c>
      <c r="R35" s="11">
        <v>1402</v>
      </c>
    </row>
    <row r="36" spans="1:18">
      <c r="A36" t="s">
        <v>212</v>
      </c>
      <c r="B36" s="3">
        <v>156049</v>
      </c>
      <c r="C36" s="3">
        <v>5873</v>
      </c>
      <c r="D36" s="3">
        <v>1036</v>
      </c>
      <c r="E36" s="3">
        <v>7253</v>
      </c>
      <c r="F36" s="3">
        <v>2</v>
      </c>
      <c r="G36" s="11">
        <v>14164</v>
      </c>
      <c r="H36" s="3">
        <v>32963</v>
      </c>
      <c r="I36" s="3">
        <v>2150</v>
      </c>
      <c r="J36" s="3">
        <v>46347</v>
      </c>
      <c r="K36" s="3">
        <v>19</v>
      </c>
      <c r="L36" s="11">
        <v>81479</v>
      </c>
      <c r="M36" s="3">
        <v>237</v>
      </c>
      <c r="N36" s="3">
        <v>18</v>
      </c>
      <c r="O36" s="3">
        <v>168</v>
      </c>
      <c r="P36" s="3">
        <v>1</v>
      </c>
      <c r="Q36" s="11">
        <v>424</v>
      </c>
      <c r="R36" s="11">
        <v>96067</v>
      </c>
    </row>
    <row r="37" spans="1:18">
      <c r="A37" t="s">
        <v>213</v>
      </c>
      <c r="B37" s="3">
        <v>3626</v>
      </c>
      <c r="C37" s="3">
        <v>805</v>
      </c>
      <c r="D37" s="3">
        <v>78</v>
      </c>
      <c r="E37" s="3">
        <v>715</v>
      </c>
      <c r="F37" s="3">
        <v>0</v>
      </c>
      <c r="G37" s="11">
        <v>1598</v>
      </c>
      <c r="H37" s="3">
        <v>502</v>
      </c>
      <c r="I37" s="3">
        <v>28</v>
      </c>
      <c r="J37" s="3">
        <v>322</v>
      </c>
      <c r="K37" s="3">
        <v>0</v>
      </c>
      <c r="L37" s="11">
        <v>852</v>
      </c>
      <c r="M37" s="3">
        <v>12</v>
      </c>
      <c r="N37" s="3">
        <v>2</v>
      </c>
      <c r="O37" s="3">
        <v>8</v>
      </c>
      <c r="P37" s="3">
        <v>0</v>
      </c>
      <c r="Q37" s="11">
        <v>22</v>
      </c>
      <c r="R37" s="11">
        <v>2472</v>
      </c>
    </row>
    <row r="38" spans="1:18">
      <c r="A38" t="s">
        <v>214</v>
      </c>
      <c r="B38" s="3">
        <v>415314</v>
      </c>
      <c r="C38" s="3">
        <v>104790</v>
      </c>
      <c r="D38" s="3">
        <v>15845</v>
      </c>
      <c r="E38" s="3">
        <v>50883</v>
      </c>
      <c r="F38" s="3">
        <v>204</v>
      </c>
      <c r="G38" s="11">
        <v>171722</v>
      </c>
      <c r="H38" s="3">
        <v>74487</v>
      </c>
      <c r="I38" s="3">
        <v>7711</v>
      </c>
      <c r="J38" s="3">
        <v>50439</v>
      </c>
      <c r="K38" s="3">
        <v>487</v>
      </c>
      <c r="L38" s="11">
        <v>133124</v>
      </c>
      <c r="M38" s="3">
        <v>4027</v>
      </c>
      <c r="N38" s="3">
        <v>337</v>
      </c>
      <c r="O38" s="3">
        <v>641</v>
      </c>
      <c r="P38" s="3">
        <v>19</v>
      </c>
      <c r="Q38" s="11">
        <v>5024</v>
      </c>
      <c r="R38" s="11">
        <v>309870</v>
      </c>
    </row>
    <row r="39" spans="1:18">
      <c r="A39" t="s">
        <v>215</v>
      </c>
      <c r="B39" s="3">
        <v>19905</v>
      </c>
      <c r="C39" s="3">
        <v>3791</v>
      </c>
      <c r="D39" s="3">
        <v>409</v>
      </c>
      <c r="E39" s="3">
        <v>5045</v>
      </c>
      <c r="F39" s="3">
        <v>3</v>
      </c>
      <c r="G39" s="11">
        <v>9248</v>
      </c>
      <c r="H39" s="3">
        <v>2296</v>
      </c>
      <c r="I39" s="3">
        <v>459</v>
      </c>
      <c r="J39" s="3">
        <v>2299</v>
      </c>
      <c r="K39" s="3">
        <v>3</v>
      </c>
      <c r="L39" s="11">
        <v>5057</v>
      </c>
      <c r="M39" s="3">
        <v>72</v>
      </c>
      <c r="N39" s="3">
        <v>8</v>
      </c>
      <c r="O39" s="3">
        <v>64</v>
      </c>
      <c r="P39" s="3">
        <v>0</v>
      </c>
      <c r="Q39" s="11">
        <v>144</v>
      </c>
      <c r="R39" s="11">
        <v>14449</v>
      </c>
    </row>
    <row r="40" spans="1:18">
      <c r="A40" t="s">
        <v>216</v>
      </c>
      <c r="B40" s="3">
        <v>19536</v>
      </c>
      <c r="C40" s="3">
        <v>5196</v>
      </c>
      <c r="D40" s="3">
        <v>284</v>
      </c>
      <c r="E40" s="3">
        <v>3762</v>
      </c>
      <c r="F40" s="3">
        <v>1</v>
      </c>
      <c r="G40" s="11">
        <v>9243</v>
      </c>
      <c r="H40" s="3">
        <v>2063</v>
      </c>
      <c r="I40" s="3">
        <v>181</v>
      </c>
      <c r="J40" s="3">
        <v>1728</v>
      </c>
      <c r="K40" s="3">
        <v>1</v>
      </c>
      <c r="L40" s="11">
        <v>3973</v>
      </c>
      <c r="M40" s="3">
        <v>72</v>
      </c>
      <c r="N40" s="3">
        <v>1</v>
      </c>
      <c r="O40" s="3">
        <v>35</v>
      </c>
      <c r="P40" s="3">
        <v>0</v>
      </c>
      <c r="Q40" s="11">
        <v>108</v>
      </c>
      <c r="R40" s="11">
        <v>13324</v>
      </c>
    </row>
    <row r="41" spans="1:18">
      <c r="A41" t="s">
        <v>217</v>
      </c>
      <c r="B41" s="3">
        <v>79821</v>
      </c>
      <c r="C41" s="3">
        <v>22385</v>
      </c>
      <c r="D41" s="3">
        <v>2186</v>
      </c>
      <c r="E41" s="3">
        <v>17184</v>
      </c>
      <c r="F41" s="3">
        <v>10</v>
      </c>
      <c r="G41" s="11">
        <v>41765</v>
      </c>
      <c r="H41" s="3">
        <v>8383</v>
      </c>
      <c r="I41" s="3">
        <v>1004</v>
      </c>
      <c r="J41" s="3">
        <v>7057</v>
      </c>
      <c r="K41" s="3">
        <v>7</v>
      </c>
      <c r="L41" s="11">
        <v>16451</v>
      </c>
      <c r="M41" s="3">
        <v>515</v>
      </c>
      <c r="N41" s="3">
        <v>38</v>
      </c>
      <c r="O41" s="3">
        <v>146</v>
      </c>
      <c r="P41" s="3">
        <v>0</v>
      </c>
      <c r="Q41" s="11">
        <v>699</v>
      </c>
      <c r="R41" s="11">
        <v>58915</v>
      </c>
    </row>
    <row r="42" spans="1:18">
      <c r="A42" t="s">
        <v>218</v>
      </c>
      <c r="B42" s="3">
        <v>8400</v>
      </c>
      <c r="C42" s="3">
        <v>1791</v>
      </c>
      <c r="D42" s="3">
        <v>149</v>
      </c>
      <c r="E42" s="3">
        <v>1995</v>
      </c>
      <c r="F42" s="3">
        <v>0</v>
      </c>
      <c r="G42" s="11">
        <v>3935</v>
      </c>
      <c r="H42" s="3">
        <v>1058</v>
      </c>
      <c r="I42" s="3">
        <v>88</v>
      </c>
      <c r="J42" s="3">
        <v>896</v>
      </c>
      <c r="K42" s="3">
        <v>0</v>
      </c>
      <c r="L42" s="11">
        <v>2042</v>
      </c>
      <c r="M42" s="3">
        <v>33</v>
      </c>
      <c r="N42" s="3">
        <v>2</v>
      </c>
      <c r="O42" s="3">
        <v>16</v>
      </c>
      <c r="P42" s="3">
        <v>0</v>
      </c>
      <c r="Q42" s="11">
        <v>51</v>
      </c>
      <c r="R42" s="11">
        <v>6028</v>
      </c>
    </row>
    <row r="43" spans="1:18">
      <c r="A43" t="s">
        <v>219</v>
      </c>
      <c r="B43" s="3">
        <v>73888</v>
      </c>
      <c r="C43" s="3">
        <v>23025</v>
      </c>
      <c r="D43" s="3">
        <v>2190</v>
      </c>
      <c r="E43" s="3">
        <v>14426</v>
      </c>
      <c r="F43" s="3">
        <v>12</v>
      </c>
      <c r="G43" s="11">
        <v>39653</v>
      </c>
      <c r="H43" s="3">
        <v>8326</v>
      </c>
      <c r="I43" s="3">
        <v>710</v>
      </c>
      <c r="J43" s="3">
        <v>6122</v>
      </c>
      <c r="K43" s="3">
        <v>10</v>
      </c>
      <c r="L43" s="11">
        <v>15168</v>
      </c>
      <c r="M43" s="3">
        <v>542</v>
      </c>
      <c r="N43" s="3">
        <v>40</v>
      </c>
      <c r="O43" s="3">
        <v>141</v>
      </c>
      <c r="P43" s="3">
        <v>0</v>
      </c>
      <c r="Q43" s="11">
        <v>723</v>
      </c>
      <c r="R43" s="11">
        <v>55544</v>
      </c>
    </row>
    <row r="44" spans="1:18">
      <c r="A44" t="s">
        <v>220</v>
      </c>
      <c r="B44" s="3">
        <v>6956</v>
      </c>
      <c r="C44" s="3">
        <v>1650</v>
      </c>
      <c r="D44" s="3">
        <v>186</v>
      </c>
      <c r="E44" s="3">
        <v>1530</v>
      </c>
      <c r="F44" s="3">
        <v>2</v>
      </c>
      <c r="G44" s="11">
        <v>3368</v>
      </c>
      <c r="H44" s="3">
        <v>765</v>
      </c>
      <c r="I44" s="3">
        <v>87</v>
      </c>
      <c r="J44" s="3">
        <v>854</v>
      </c>
      <c r="K44" s="3">
        <v>0</v>
      </c>
      <c r="L44" s="11">
        <v>1706</v>
      </c>
      <c r="M44" s="3">
        <v>27</v>
      </c>
      <c r="N44" s="3">
        <v>9</v>
      </c>
      <c r="O44" s="3">
        <v>22</v>
      </c>
      <c r="P44" s="3">
        <v>0</v>
      </c>
      <c r="Q44" s="11">
        <v>58</v>
      </c>
      <c r="R44" s="11">
        <v>5132</v>
      </c>
    </row>
    <row r="45" spans="1:18">
      <c r="A45" t="s">
        <v>221</v>
      </c>
      <c r="B45" s="3">
        <v>10451</v>
      </c>
      <c r="C45" s="3">
        <v>1702</v>
      </c>
      <c r="D45" s="3">
        <v>203</v>
      </c>
      <c r="E45" s="3">
        <v>2275</v>
      </c>
      <c r="F45" s="3">
        <v>2</v>
      </c>
      <c r="G45" s="11">
        <v>4182</v>
      </c>
      <c r="H45" s="3">
        <v>1576</v>
      </c>
      <c r="I45" s="3">
        <v>70</v>
      </c>
      <c r="J45" s="3">
        <v>1518</v>
      </c>
      <c r="K45" s="3">
        <v>3</v>
      </c>
      <c r="L45" s="11">
        <v>3167</v>
      </c>
      <c r="M45" s="3">
        <v>29</v>
      </c>
      <c r="N45" s="3">
        <v>1</v>
      </c>
      <c r="O45" s="3">
        <v>17</v>
      </c>
      <c r="P45" s="3">
        <v>0</v>
      </c>
      <c r="Q45" s="11">
        <v>47</v>
      </c>
      <c r="R45" s="11">
        <v>7396</v>
      </c>
    </row>
    <row r="46" spans="1:18">
      <c r="A46" t="s">
        <v>222</v>
      </c>
      <c r="B46" s="3">
        <v>11006</v>
      </c>
      <c r="C46" s="3">
        <v>2326</v>
      </c>
      <c r="D46" s="3">
        <v>152</v>
      </c>
      <c r="E46" s="3">
        <v>1982</v>
      </c>
      <c r="F46" s="3">
        <v>11</v>
      </c>
      <c r="G46" s="11">
        <v>4471</v>
      </c>
      <c r="H46" s="3">
        <v>764</v>
      </c>
      <c r="I46" s="3">
        <v>62</v>
      </c>
      <c r="J46" s="3">
        <v>579</v>
      </c>
      <c r="K46" s="3">
        <v>6</v>
      </c>
      <c r="L46" s="11">
        <v>1411</v>
      </c>
      <c r="M46" s="3">
        <v>83</v>
      </c>
      <c r="N46" s="3">
        <v>10</v>
      </c>
      <c r="O46" s="3">
        <v>42</v>
      </c>
      <c r="P46" s="3">
        <v>0</v>
      </c>
      <c r="Q46" s="11">
        <v>135</v>
      </c>
      <c r="R46" s="11">
        <v>6017</v>
      </c>
    </row>
    <row r="47" spans="1:18">
      <c r="A47" t="s">
        <v>223</v>
      </c>
      <c r="B47" s="3">
        <v>13217</v>
      </c>
      <c r="C47" s="3">
        <v>3065</v>
      </c>
      <c r="D47" s="3">
        <v>414</v>
      </c>
      <c r="E47" s="3">
        <v>5366</v>
      </c>
      <c r="F47" s="3">
        <v>2</v>
      </c>
      <c r="G47" s="11">
        <v>8847</v>
      </c>
      <c r="H47" s="3">
        <v>493</v>
      </c>
      <c r="I47" s="3">
        <v>77</v>
      </c>
      <c r="J47" s="3">
        <v>671</v>
      </c>
      <c r="K47" s="3">
        <v>0</v>
      </c>
      <c r="L47" s="11">
        <v>1241</v>
      </c>
      <c r="M47" s="3">
        <v>88</v>
      </c>
      <c r="N47" s="3">
        <v>5</v>
      </c>
      <c r="O47" s="3">
        <v>57</v>
      </c>
      <c r="P47" s="3">
        <v>0</v>
      </c>
      <c r="Q47" s="11">
        <v>150</v>
      </c>
      <c r="R47" s="11">
        <v>10238</v>
      </c>
    </row>
    <row r="48" spans="1:18">
      <c r="A48" t="s">
        <v>224</v>
      </c>
      <c r="B48" s="3">
        <v>14145</v>
      </c>
      <c r="C48" s="3">
        <v>2538</v>
      </c>
      <c r="D48" s="3">
        <v>350</v>
      </c>
      <c r="E48" s="3">
        <v>2929</v>
      </c>
      <c r="F48" s="3">
        <v>7</v>
      </c>
      <c r="G48" s="11">
        <v>5824</v>
      </c>
      <c r="H48" s="3">
        <v>1901</v>
      </c>
      <c r="I48" s="3">
        <v>260</v>
      </c>
      <c r="J48" s="3">
        <v>2421</v>
      </c>
      <c r="K48" s="3">
        <v>9</v>
      </c>
      <c r="L48" s="11">
        <v>4591</v>
      </c>
      <c r="M48" s="3">
        <v>47</v>
      </c>
      <c r="N48" s="3">
        <v>3</v>
      </c>
      <c r="O48" s="3">
        <v>19</v>
      </c>
      <c r="P48" s="3">
        <v>0</v>
      </c>
      <c r="Q48" s="11">
        <v>69</v>
      </c>
      <c r="R48" s="11">
        <v>10484</v>
      </c>
    </row>
    <row r="49" spans="1:18">
      <c r="A49" t="s">
        <v>225</v>
      </c>
      <c r="B49" s="3">
        <v>418611</v>
      </c>
      <c r="C49" s="3">
        <v>35872</v>
      </c>
      <c r="D49" s="3">
        <v>5852</v>
      </c>
      <c r="E49" s="3">
        <v>22623</v>
      </c>
      <c r="F49" s="3">
        <v>45</v>
      </c>
      <c r="G49" s="11">
        <v>64392</v>
      </c>
      <c r="H49" s="3">
        <v>104324</v>
      </c>
      <c r="I49" s="3">
        <v>10377</v>
      </c>
      <c r="J49" s="3">
        <v>123210</v>
      </c>
      <c r="K49" s="3">
        <v>313</v>
      </c>
      <c r="L49" s="11">
        <v>238224</v>
      </c>
      <c r="M49" s="3">
        <v>2496</v>
      </c>
      <c r="N49" s="3">
        <v>130</v>
      </c>
      <c r="O49" s="3">
        <v>663</v>
      </c>
      <c r="P49" s="3">
        <v>3</v>
      </c>
      <c r="Q49" s="11">
        <v>3292</v>
      </c>
      <c r="R49" s="11">
        <v>305908</v>
      </c>
    </row>
    <row r="50" spans="1:18">
      <c r="A50" t="s">
        <v>226</v>
      </c>
      <c r="B50" s="3">
        <v>11032</v>
      </c>
      <c r="C50" s="3">
        <v>2771</v>
      </c>
      <c r="D50" s="3">
        <v>306</v>
      </c>
      <c r="E50" s="3">
        <v>2137</v>
      </c>
      <c r="F50" s="3">
        <v>0</v>
      </c>
      <c r="G50" s="11">
        <v>5214</v>
      </c>
      <c r="H50" s="3">
        <v>1300</v>
      </c>
      <c r="I50" s="3">
        <v>154</v>
      </c>
      <c r="J50" s="3">
        <v>987</v>
      </c>
      <c r="K50" s="3">
        <v>1</v>
      </c>
      <c r="L50" s="11">
        <v>2442</v>
      </c>
      <c r="M50" s="3">
        <v>49</v>
      </c>
      <c r="N50" s="3">
        <v>8</v>
      </c>
      <c r="O50" s="3">
        <v>20</v>
      </c>
      <c r="P50" s="3">
        <v>0</v>
      </c>
      <c r="Q50" s="11">
        <v>77</v>
      </c>
      <c r="R50" s="11">
        <v>7733</v>
      </c>
    </row>
    <row r="51" spans="1:18">
      <c r="A51" t="s">
        <v>227</v>
      </c>
      <c r="B51" s="3">
        <v>5680</v>
      </c>
      <c r="C51" s="3">
        <v>860</v>
      </c>
      <c r="D51" s="3">
        <v>84</v>
      </c>
      <c r="E51" s="3">
        <v>1039</v>
      </c>
      <c r="F51" s="3">
        <v>2</v>
      </c>
      <c r="G51" s="11">
        <v>1985</v>
      </c>
      <c r="H51" s="3">
        <v>1183</v>
      </c>
      <c r="I51" s="3">
        <v>188</v>
      </c>
      <c r="J51" s="3">
        <v>907</v>
      </c>
      <c r="K51" s="3">
        <v>7</v>
      </c>
      <c r="L51" s="11">
        <v>2285</v>
      </c>
      <c r="M51" s="3">
        <v>15</v>
      </c>
      <c r="N51" s="3">
        <v>1</v>
      </c>
      <c r="O51" s="3">
        <v>12</v>
      </c>
      <c r="P51" s="3">
        <v>0</v>
      </c>
      <c r="Q51" s="11">
        <v>28</v>
      </c>
      <c r="R51" s="11">
        <v>4298</v>
      </c>
    </row>
    <row r="52" spans="1:18">
      <c r="A52" t="s">
        <v>228</v>
      </c>
      <c r="B52" s="3">
        <v>54258</v>
      </c>
      <c r="C52" s="3">
        <v>6858</v>
      </c>
      <c r="D52" s="3">
        <v>634</v>
      </c>
      <c r="E52" s="3">
        <v>3951</v>
      </c>
      <c r="F52" s="3">
        <v>6</v>
      </c>
      <c r="G52" s="11">
        <v>11449</v>
      </c>
      <c r="H52" s="3">
        <v>13438</v>
      </c>
      <c r="I52" s="3">
        <v>1032</v>
      </c>
      <c r="J52" s="3">
        <v>11752</v>
      </c>
      <c r="K52" s="3">
        <v>73</v>
      </c>
      <c r="L52" s="11">
        <v>26295</v>
      </c>
      <c r="M52" s="3">
        <v>119</v>
      </c>
      <c r="N52" s="3">
        <v>2</v>
      </c>
      <c r="O52" s="3">
        <v>51</v>
      </c>
      <c r="P52" s="3">
        <v>0</v>
      </c>
      <c r="Q52" s="11">
        <v>172</v>
      </c>
      <c r="R52" s="11">
        <v>37916</v>
      </c>
    </row>
    <row r="53" spans="1:18">
      <c r="A53" t="s">
        <v>229</v>
      </c>
      <c r="B53" s="3">
        <v>74210</v>
      </c>
      <c r="C53" s="3">
        <v>9678</v>
      </c>
      <c r="D53" s="3">
        <v>1452</v>
      </c>
      <c r="E53" s="3">
        <v>15108</v>
      </c>
      <c r="F53" s="3">
        <v>3</v>
      </c>
      <c r="G53" s="11">
        <v>26241</v>
      </c>
      <c r="H53" s="3">
        <v>11215</v>
      </c>
      <c r="I53" s="3">
        <v>885</v>
      </c>
      <c r="J53" s="3">
        <v>16331</v>
      </c>
      <c r="K53" s="3">
        <v>10</v>
      </c>
      <c r="L53" s="11">
        <v>28441</v>
      </c>
      <c r="M53" s="3">
        <v>357</v>
      </c>
      <c r="N53" s="3">
        <v>21</v>
      </c>
      <c r="O53" s="3">
        <v>187</v>
      </c>
      <c r="P53" s="3">
        <v>0</v>
      </c>
      <c r="Q53" s="11">
        <v>565</v>
      </c>
      <c r="R53" s="11">
        <v>55247</v>
      </c>
    </row>
    <row r="54" spans="1:18">
      <c r="A54" t="s">
        <v>230</v>
      </c>
      <c r="B54" s="3">
        <v>7767</v>
      </c>
      <c r="C54" s="3">
        <v>1546</v>
      </c>
      <c r="D54" s="3">
        <v>130</v>
      </c>
      <c r="E54" s="3">
        <v>880</v>
      </c>
      <c r="F54" s="3">
        <v>1</v>
      </c>
      <c r="G54" s="11">
        <v>2557</v>
      </c>
      <c r="H54" s="3">
        <v>1507</v>
      </c>
      <c r="I54" s="3">
        <v>416</v>
      </c>
      <c r="J54" s="3">
        <v>839</v>
      </c>
      <c r="K54" s="3">
        <v>3</v>
      </c>
      <c r="L54" s="11">
        <v>2765</v>
      </c>
      <c r="M54" s="3">
        <v>29</v>
      </c>
      <c r="N54" s="3">
        <v>1</v>
      </c>
      <c r="O54" s="3">
        <v>1</v>
      </c>
      <c r="P54" s="3">
        <v>0</v>
      </c>
      <c r="Q54" s="11">
        <v>31</v>
      </c>
      <c r="R54" s="11">
        <v>5353</v>
      </c>
    </row>
    <row r="55" spans="1:18">
      <c r="A55" t="s">
        <v>231</v>
      </c>
      <c r="B55" s="3">
        <v>1864</v>
      </c>
      <c r="C55" s="3">
        <v>458</v>
      </c>
      <c r="D55" s="3">
        <v>38</v>
      </c>
      <c r="E55" s="3">
        <v>421</v>
      </c>
      <c r="F55" s="3">
        <v>0</v>
      </c>
      <c r="G55" s="11">
        <v>917</v>
      </c>
      <c r="H55" s="3">
        <v>89</v>
      </c>
      <c r="I55" s="3">
        <v>3</v>
      </c>
      <c r="J55" s="3">
        <v>81</v>
      </c>
      <c r="K55" s="3">
        <v>0</v>
      </c>
      <c r="L55" s="11">
        <v>173</v>
      </c>
      <c r="M55" s="3">
        <v>6</v>
      </c>
      <c r="N55" s="3">
        <v>2</v>
      </c>
      <c r="O55" s="3">
        <v>4</v>
      </c>
      <c r="P55" s="3">
        <v>0</v>
      </c>
      <c r="Q55" s="11">
        <v>12</v>
      </c>
      <c r="R55" s="11">
        <v>1102</v>
      </c>
    </row>
    <row r="56" spans="1:18">
      <c r="A56" t="s">
        <v>232</v>
      </c>
      <c r="B56" s="3">
        <v>29368</v>
      </c>
      <c r="C56" s="3">
        <v>8509</v>
      </c>
      <c r="D56" s="3">
        <v>460</v>
      </c>
      <c r="E56" s="3">
        <v>6623</v>
      </c>
      <c r="F56" s="3">
        <v>4</v>
      </c>
      <c r="G56" s="11">
        <v>15596</v>
      </c>
      <c r="H56" s="3">
        <v>2716</v>
      </c>
      <c r="I56" s="3">
        <v>192</v>
      </c>
      <c r="J56" s="3">
        <v>2036</v>
      </c>
      <c r="K56" s="3">
        <v>3</v>
      </c>
      <c r="L56" s="11">
        <v>4947</v>
      </c>
      <c r="M56" s="3">
        <v>187</v>
      </c>
      <c r="N56" s="3">
        <v>10</v>
      </c>
      <c r="O56" s="3">
        <v>50</v>
      </c>
      <c r="P56" s="3">
        <v>1</v>
      </c>
      <c r="Q56" s="11">
        <v>248</v>
      </c>
      <c r="R56" s="11">
        <v>20791</v>
      </c>
    </row>
    <row r="57" spans="1:18">
      <c r="A57" t="s">
        <v>233</v>
      </c>
      <c r="B57" s="3">
        <v>11182</v>
      </c>
      <c r="C57" s="3">
        <v>2105</v>
      </c>
      <c r="D57" s="3">
        <v>289</v>
      </c>
      <c r="E57" s="3">
        <v>2463</v>
      </c>
      <c r="F57" s="3">
        <v>2</v>
      </c>
      <c r="G57" s="11">
        <v>4859</v>
      </c>
      <c r="H57" s="3">
        <v>1201</v>
      </c>
      <c r="I57" s="3">
        <v>191</v>
      </c>
      <c r="J57" s="3">
        <v>1787</v>
      </c>
      <c r="K57" s="3">
        <v>2</v>
      </c>
      <c r="L57" s="11">
        <v>3181</v>
      </c>
      <c r="M57" s="3">
        <v>58</v>
      </c>
      <c r="N57" s="3">
        <v>9</v>
      </c>
      <c r="O57" s="3">
        <v>36</v>
      </c>
      <c r="P57" s="3">
        <v>0</v>
      </c>
      <c r="Q57" s="11">
        <v>103</v>
      </c>
      <c r="R57" s="11">
        <v>8143</v>
      </c>
    </row>
    <row r="58" spans="1:18">
      <c r="A58" t="s">
        <v>234</v>
      </c>
      <c r="B58" s="3">
        <v>11080</v>
      </c>
      <c r="C58" s="3">
        <v>2868</v>
      </c>
      <c r="D58" s="3">
        <v>270</v>
      </c>
      <c r="E58" s="3">
        <v>1948</v>
      </c>
      <c r="F58" s="3">
        <v>14</v>
      </c>
      <c r="G58" s="11">
        <v>5100</v>
      </c>
      <c r="H58" s="3">
        <v>1773</v>
      </c>
      <c r="I58" s="3">
        <v>157</v>
      </c>
      <c r="J58" s="3">
        <v>990</v>
      </c>
      <c r="K58" s="3">
        <v>7</v>
      </c>
      <c r="L58" s="11">
        <v>2927</v>
      </c>
      <c r="M58" s="3">
        <v>38</v>
      </c>
      <c r="N58" s="3">
        <v>1</v>
      </c>
      <c r="O58" s="3">
        <v>16</v>
      </c>
      <c r="P58" s="3">
        <v>0</v>
      </c>
      <c r="Q58" s="11">
        <v>55</v>
      </c>
      <c r="R58" s="11">
        <v>8082</v>
      </c>
    </row>
    <row r="59" spans="1:18">
      <c r="A59" t="s">
        <v>235</v>
      </c>
      <c r="B59" s="3">
        <v>4886</v>
      </c>
      <c r="C59" s="3">
        <v>793</v>
      </c>
      <c r="D59" s="3">
        <v>165</v>
      </c>
      <c r="E59" s="3">
        <v>1309</v>
      </c>
      <c r="F59" s="3">
        <v>1</v>
      </c>
      <c r="G59" s="11">
        <v>2268</v>
      </c>
      <c r="H59" s="3">
        <v>563</v>
      </c>
      <c r="I59" s="3">
        <v>89</v>
      </c>
      <c r="J59" s="3">
        <v>616</v>
      </c>
      <c r="K59" s="3">
        <v>0</v>
      </c>
      <c r="L59" s="11">
        <v>1268</v>
      </c>
      <c r="M59" s="3">
        <v>18</v>
      </c>
      <c r="N59" s="3">
        <v>0</v>
      </c>
      <c r="O59" s="3">
        <v>9</v>
      </c>
      <c r="P59" s="3">
        <v>0</v>
      </c>
      <c r="Q59" s="11">
        <v>27</v>
      </c>
      <c r="R59" s="11">
        <v>3563</v>
      </c>
    </row>
    <row r="60" spans="1:18">
      <c r="A60" t="s">
        <v>236</v>
      </c>
      <c r="B60" s="3">
        <v>14514</v>
      </c>
      <c r="C60" s="3">
        <v>4204</v>
      </c>
      <c r="D60" s="3">
        <v>541</v>
      </c>
      <c r="E60" s="3">
        <v>3108</v>
      </c>
      <c r="F60" s="3">
        <v>4</v>
      </c>
      <c r="G60" s="11">
        <v>7857</v>
      </c>
      <c r="H60" s="3">
        <v>1031</v>
      </c>
      <c r="I60" s="3">
        <v>187</v>
      </c>
      <c r="J60" s="3">
        <v>809</v>
      </c>
      <c r="K60" s="3">
        <v>1</v>
      </c>
      <c r="L60" s="11">
        <v>2028</v>
      </c>
      <c r="M60" s="3">
        <v>85</v>
      </c>
      <c r="N60" s="3">
        <v>3</v>
      </c>
      <c r="O60" s="3">
        <v>39</v>
      </c>
      <c r="P60" s="3">
        <v>0</v>
      </c>
      <c r="Q60" s="11">
        <v>127</v>
      </c>
      <c r="R60" s="11">
        <v>10012</v>
      </c>
    </row>
    <row r="61" spans="1:18">
      <c r="A61" t="s">
        <v>237</v>
      </c>
      <c r="B61" s="3">
        <v>74541</v>
      </c>
      <c r="C61" s="3">
        <v>13627</v>
      </c>
      <c r="D61" s="3">
        <v>2286</v>
      </c>
      <c r="E61" s="3">
        <v>22157</v>
      </c>
      <c r="F61" s="3">
        <v>5</v>
      </c>
      <c r="G61" s="11">
        <v>38075</v>
      </c>
      <c r="H61" s="3">
        <v>6794</v>
      </c>
      <c r="I61" s="3">
        <v>1012</v>
      </c>
      <c r="J61" s="3">
        <v>11919</v>
      </c>
      <c r="K61" s="3">
        <v>11</v>
      </c>
      <c r="L61" s="11">
        <v>19736</v>
      </c>
      <c r="M61" s="3">
        <v>419</v>
      </c>
      <c r="N61" s="3">
        <v>49</v>
      </c>
      <c r="O61" s="3">
        <v>258</v>
      </c>
      <c r="P61" s="3">
        <v>0</v>
      </c>
      <c r="Q61" s="11">
        <v>726</v>
      </c>
      <c r="R61" s="11">
        <v>58537</v>
      </c>
    </row>
    <row r="62" spans="1:18">
      <c r="A62" t="s">
        <v>238</v>
      </c>
      <c r="B62" s="3">
        <v>47235</v>
      </c>
      <c r="C62" s="3">
        <v>11674</v>
      </c>
      <c r="D62" s="3">
        <v>1036</v>
      </c>
      <c r="E62" s="3">
        <v>9929</v>
      </c>
      <c r="F62" s="3">
        <v>94</v>
      </c>
      <c r="G62" s="11">
        <v>22733</v>
      </c>
      <c r="H62" s="3">
        <v>4825</v>
      </c>
      <c r="I62" s="3">
        <v>522</v>
      </c>
      <c r="J62" s="3">
        <v>4250</v>
      </c>
      <c r="K62" s="3">
        <v>43</v>
      </c>
      <c r="L62" s="11">
        <v>9640</v>
      </c>
      <c r="M62" s="3">
        <v>317</v>
      </c>
      <c r="N62" s="3">
        <v>14</v>
      </c>
      <c r="O62" s="3">
        <v>123</v>
      </c>
      <c r="P62" s="3">
        <v>2</v>
      </c>
      <c r="Q62" s="11">
        <v>456</v>
      </c>
      <c r="R62" s="11">
        <v>32829</v>
      </c>
    </row>
    <row r="63" spans="1:18">
      <c r="A63" t="s">
        <v>239</v>
      </c>
      <c r="B63" s="3">
        <v>102354</v>
      </c>
      <c r="C63" s="3">
        <v>25536</v>
      </c>
      <c r="D63" s="3">
        <v>2547</v>
      </c>
      <c r="E63" s="3">
        <v>37797</v>
      </c>
      <c r="F63" s="3">
        <v>28</v>
      </c>
      <c r="G63" s="11">
        <v>65908</v>
      </c>
      <c r="H63" s="3">
        <v>6907</v>
      </c>
      <c r="I63" s="3">
        <v>616</v>
      </c>
      <c r="J63" s="3">
        <v>7036</v>
      </c>
      <c r="K63" s="3">
        <v>12</v>
      </c>
      <c r="L63" s="11">
        <v>14571</v>
      </c>
      <c r="M63" s="3">
        <v>758</v>
      </c>
      <c r="N63" s="3">
        <v>47</v>
      </c>
      <c r="O63" s="3">
        <v>398</v>
      </c>
      <c r="P63" s="3">
        <v>0</v>
      </c>
      <c r="Q63" s="11">
        <v>1203</v>
      </c>
      <c r="R63" s="11">
        <v>81682</v>
      </c>
    </row>
    <row r="64" spans="1:18">
      <c r="A64" t="s">
        <v>240</v>
      </c>
      <c r="B64" s="3">
        <v>11215</v>
      </c>
      <c r="C64" s="3">
        <v>3773</v>
      </c>
      <c r="D64" s="3">
        <v>290</v>
      </c>
      <c r="E64" s="3">
        <v>2049</v>
      </c>
      <c r="F64" s="3">
        <v>2</v>
      </c>
      <c r="G64" s="11">
        <v>6114</v>
      </c>
      <c r="H64" s="3">
        <v>1011</v>
      </c>
      <c r="I64" s="3">
        <v>77</v>
      </c>
      <c r="J64" s="3">
        <v>411</v>
      </c>
      <c r="K64" s="3">
        <v>0</v>
      </c>
      <c r="L64" s="11">
        <v>1499</v>
      </c>
      <c r="M64" s="3">
        <v>110</v>
      </c>
      <c r="N64" s="3">
        <v>6</v>
      </c>
      <c r="O64" s="3">
        <v>30</v>
      </c>
      <c r="P64" s="3">
        <v>0</v>
      </c>
      <c r="Q64" s="11">
        <v>146</v>
      </c>
      <c r="R64" s="11">
        <v>7759</v>
      </c>
    </row>
    <row r="65" spans="1:18">
      <c r="A65" t="s">
        <v>241</v>
      </c>
      <c r="B65" s="3">
        <v>567174</v>
      </c>
      <c r="C65" s="3">
        <v>84935</v>
      </c>
      <c r="D65" s="3">
        <v>9890</v>
      </c>
      <c r="E65" s="3">
        <v>41396</v>
      </c>
      <c r="F65" s="3">
        <v>903</v>
      </c>
      <c r="G65" s="11">
        <v>137124</v>
      </c>
      <c r="H65" s="3">
        <v>139128</v>
      </c>
      <c r="I65" s="3">
        <v>10458</v>
      </c>
      <c r="J65" s="3">
        <v>101821</v>
      </c>
      <c r="K65" s="3">
        <v>4063</v>
      </c>
      <c r="L65" s="11">
        <v>255470</v>
      </c>
      <c r="M65" s="3">
        <v>3668</v>
      </c>
      <c r="N65" s="3">
        <v>201</v>
      </c>
      <c r="O65" s="3">
        <v>720</v>
      </c>
      <c r="P65" s="3">
        <v>72</v>
      </c>
      <c r="Q65" s="11">
        <v>4661</v>
      </c>
      <c r="R65" s="11">
        <v>397255</v>
      </c>
    </row>
    <row r="66" spans="1:18">
      <c r="A66" t="s">
        <v>242</v>
      </c>
      <c r="B66" s="3">
        <v>14825</v>
      </c>
      <c r="C66" s="3">
        <v>4535</v>
      </c>
      <c r="D66" s="3">
        <v>540</v>
      </c>
      <c r="E66" s="3">
        <v>3847</v>
      </c>
      <c r="F66" s="3">
        <v>4</v>
      </c>
      <c r="G66" s="11">
        <v>8926</v>
      </c>
      <c r="H66" s="3">
        <v>1019</v>
      </c>
      <c r="I66" s="3">
        <v>151</v>
      </c>
      <c r="J66" s="3">
        <v>787</v>
      </c>
      <c r="K66" s="3">
        <v>1</v>
      </c>
      <c r="L66" s="11">
        <v>1958</v>
      </c>
      <c r="M66" s="3">
        <v>97</v>
      </c>
      <c r="N66" s="3">
        <v>2</v>
      </c>
      <c r="O66" s="3">
        <v>35</v>
      </c>
      <c r="P66" s="3">
        <v>0</v>
      </c>
      <c r="Q66" s="11">
        <v>134</v>
      </c>
      <c r="R66" s="11">
        <v>11018</v>
      </c>
    </row>
    <row r="67" spans="1:18">
      <c r="A67" t="s">
        <v>243</v>
      </c>
      <c r="B67" s="3">
        <v>1856</v>
      </c>
      <c r="C67" s="3">
        <v>643</v>
      </c>
      <c r="D67" s="3">
        <v>62</v>
      </c>
      <c r="E67" s="3">
        <v>430</v>
      </c>
      <c r="F67" s="3">
        <v>0</v>
      </c>
      <c r="G67" s="11">
        <v>1135</v>
      </c>
      <c r="H67" s="3">
        <v>107</v>
      </c>
      <c r="I67" s="3">
        <v>10</v>
      </c>
      <c r="J67" s="3">
        <v>59</v>
      </c>
      <c r="K67" s="3">
        <v>0</v>
      </c>
      <c r="L67" s="11">
        <v>176</v>
      </c>
      <c r="M67" s="3">
        <v>15</v>
      </c>
      <c r="N67" s="3">
        <v>0</v>
      </c>
      <c r="O67" s="3">
        <v>7</v>
      </c>
      <c r="P67" s="3">
        <v>0</v>
      </c>
      <c r="Q67" s="11">
        <v>22</v>
      </c>
      <c r="R67" s="11">
        <v>1333</v>
      </c>
    </row>
    <row r="68" spans="1:18">
      <c r="A68" t="s">
        <v>244</v>
      </c>
      <c r="B68" s="3">
        <v>46963</v>
      </c>
      <c r="C68" s="3">
        <v>9725</v>
      </c>
      <c r="D68" s="3">
        <v>1141</v>
      </c>
      <c r="E68" s="3">
        <v>9989</v>
      </c>
      <c r="F68" s="3">
        <v>38</v>
      </c>
      <c r="G68" s="11">
        <v>20893</v>
      </c>
      <c r="H68" s="3">
        <v>5217</v>
      </c>
      <c r="I68" s="3">
        <v>718</v>
      </c>
      <c r="J68" s="3">
        <v>5988</v>
      </c>
      <c r="K68" s="3">
        <v>27</v>
      </c>
      <c r="L68" s="11">
        <v>11950</v>
      </c>
      <c r="M68" s="3">
        <v>179</v>
      </c>
      <c r="N68" s="3">
        <v>15</v>
      </c>
      <c r="O68" s="3">
        <v>85</v>
      </c>
      <c r="P68" s="3">
        <v>2</v>
      </c>
      <c r="Q68" s="11">
        <v>281</v>
      </c>
      <c r="R68" s="11">
        <v>33124</v>
      </c>
    </row>
    <row r="69" spans="1:18">
      <c r="A69" t="s">
        <v>245</v>
      </c>
      <c r="B69" s="3">
        <v>25347</v>
      </c>
      <c r="C69" s="3">
        <v>7282</v>
      </c>
      <c r="D69" s="3">
        <v>389</v>
      </c>
      <c r="E69" s="3">
        <v>5506</v>
      </c>
      <c r="F69" s="3">
        <v>20</v>
      </c>
      <c r="G69" s="11">
        <v>13197</v>
      </c>
      <c r="H69" s="3">
        <v>1887</v>
      </c>
      <c r="I69" s="3">
        <v>146</v>
      </c>
      <c r="J69" s="3">
        <v>1403</v>
      </c>
      <c r="K69" s="3">
        <v>4</v>
      </c>
      <c r="L69" s="11">
        <v>3440</v>
      </c>
      <c r="M69" s="3">
        <v>170</v>
      </c>
      <c r="N69" s="3">
        <v>10</v>
      </c>
      <c r="O69" s="3">
        <v>67</v>
      </c>
      <c r="P69" s="3">
        <v>2</v>
      </c>
      <c r="Q69" s="11">
        <v>249</v>
      </c>
      <c r="R69" s="11">
        <v>16886</v>
      </c>
    </row>
    <row r="70" spans="1:18">
      <c r="A70" t="s">
        <v>246</v>
      </c>
      <c r="B70" s="3">
        <v>14939</v>
      </c>
      <c r="C70" s="3">
        <v>2951</v>
      </c>
      <c r="D70" s="3">
        <v>220</v>
      </c>
      <c r="E70" s="3">
        <v>2751</v>
      </c>
      <c r="F70" s="3">
        <v>2</v>
      </c>
      <c r="G70" s="11">
        <v>5924</v>
      </c>
      <c r="H70" s="3">
        <v>1563</v>
      </c>
      <c r="I70" s="3">
        <v>103</v>
      </c>
      <c r="J70" s="3">
        <v>1753</v>
      </c>
      <c r="K70" s="3">
        <v>0</v>
      </c>
      <c r="L70" s="11">
        <v>3419</v>
      </c>
      <c r="M70" s="3">
        <v>30</v>
      </c>
      <c r="N70" s="3">
        <v>2</v>
      </c>
      <c r="O70" s="3">
        <v>18</v>
      </c>
      <c r="P70" s="3">
        <v>0</v>
      </c>
      <c r="Q70" s="11">
        <v>50</v>
      </c>
      <c r="R70" s="11">
        <v>9393</v>
      </c>
    </row>
    <row r="71" spans="1:18">
      <c r="A71" t="s">
        <v>247</v>
      </c>
      <c r="B71" s="3">
        <v>10525</v>
      </c>
      <c r="C71" s="3">
        <v>1785</v>
      </c>
      <c r="D71" s="3">
        <v>258</v>
      </c>
      <c r="E71" s="3">
        <v>3024</v>
      </c>
      <c r="F71" s="3">
        <v>4</v>
      </c>
      <c r="G71" s="11">
        <v>5071</v>
      </c>
      <c r="H71" s="3">
        <v>1423</v>
      </c>
      <c r="I71" s="3">
        <v>350</v>
      </c>
      <c r="J71" s="3">
        <v>1422</v>
      </c>
      <c r="K71" s="3">
        <v>6</v>
      </c>
      <c r="L71" s="11">
        <v>3201</v>
      </c>
      <c r="M71" s="3">
        <v>35</v>
      </c>
      <c r="N71" s="3">
        <v>4</v>
      </c>
      <c r="O71" s="3">
        <v>12</v>
      </c>
      <c r="P71" s="3">
        <v>0</v>
      </c>
      <c r="Q71" s="11">
        <v>51</v>
      </c>
      <c r="R71" s="11">
        <v>8323</v>
      </c>
    </row>
    <row r="72" spans="1:18">
      <c r="A72" t="s">
        <v>248</v>
      </c>
      <c r="B72" s="3">
        <v>395934</v>
      </c>
      <c r="C72" s="3">
        <v>102555</v>
      </c>
      <c r="D72" s="3">
        <v>13149</v>
      </c>
      <c r="E72" s="3">
        <v>43959</v>
      </c>
      <c r="F72" s="3">
        <v>192</v>
      </c>
      <c r="G72" s="11">
        <v>159855</v>
      </c>
      <c r="H72" s="3">
        <v>79227</v>
      </c>
      <c r="I72" s="3">
        <v>5396</v>
      </c>
      <c r="J72" s="3">
        <v>47388</v>
      </c>
      <c r="K72" s="3">
        <v>498</v>
      </c>
      <c r="L72" s="11">
        <v>132509</v>
      </c>
      <c r="M72" s="3">
        <v>3391</v>
      </c>
      <c r="N72" s="3">
        <v>257</v>
      </c>
      <c r="O72" s="3">
        <v>476</v>
      </c>
      <c r="P72" s="3">
        <v>8</v>
      </c>
      <c r="Q72" s="11">
        <v>4132</v>
      </c>
      <c r="R72" s="11">
        <v>296496</v>
      </c>
    </row>
    <row r="73" spans="1:18">
      <c r="A73" t="s">
        <v>249</v>
      </c>
      <c r="B73" s="3">
        <v>22311</v>
      </c>
      <c r="C73" s="3">
        <v>4440</v>
      </c>
      <c r="D73" s="3">
        <v>806</v>
      </c>
      <c r="E73" s="3">
        <v>6906</v>
      </c>
      <c r="F73" s="3">
        <v>14</v>
      </c>
      <c r="G73" s="11">
        <v>12166</v>
      </c>
      <c r="H73" s="3">
        <v>966</v>
      </c>
      <c r="I73" s="3">
        <v>194</v>
      </c>
      <c r="J73" s="3">
        <v>1137</v>
      </c>
      <c r="K73" s="3">
        <v>4</v>
      </c>
      <c r="L73" s="11">
        <v>2301</v>
      </c>
      <c r="M73" s="3">
        <v>99</v>
      </c>
      <c r="N73" s="3">
        <v>9</v>
      </c>
      <c r="O73" s="3">
        <v>47</v>
      </c>
      <c r="P73" s="3">
        <v>0</v>
      </c>
      <c r="Q73" s="11">
        <v>155</v>
      </c>
      <c r="R73" s="11">
        <v>14622</v>
      </c>
    </row>
    <row r="74" spans="1:18">
      <c r="A74" t="s">
        <v>250</v>
      </c>
      <c r="B74" s="3">
        <v>85079</v>
      </c>
      <c r="C74" s="3">
        <v>26615</v>
      </c>
      <c r="D74" s="3">
        <v>2220</v>
      </c>
      <c r="E74" s="3">
        <v>18598</v>
      </c>
      <c r="F74" s="3">
        <v>48</v>
      </c>
      <c r="G74" s="11">
        <v>47481</v>
      </c>
      <c r="H74" s="3">
        <v>7290</v>
      </c>
      <c r="I74" s="3">
        <v>661</v>
      </c>
      <c r="J74" s="3">
        <v>5011</v>
      </c>
      <c r="K74" s="3">
        <v>37</v>
      </c>
      <c r="L74" s="11">
        <v>12999</v>
      </c>
      <c r="M74" s="3">
        <v>641</v>
      </c>
      <c r="N74" s="3">
        <v>36</v>
      </c>
      <c r="O74" s="3">
        <v>166</v>
      </c>
      <c r="P74" s="3">
        <v>1</v>
      </c>
      <c r="Q74" s="11">
        <v>844</v>
      </c>
      <c r="R74" s="11">
        <v>61324</v>
      </c>
    </row>
    <row r="75" spans="1:18">
      <c r="A75" t="s">
        <v>251</v>
      </c>
      <c r="B75" s="3">
        <v>5599</v>
      </c>
      <c r="C75" s="3">
        <v>449</v>
      </c>
      <c r="D75" s="3">
        <v>59</v>
      </c>
      <c r="E75" s="3">
        <v>256</v>
      </c>
      <c r="F75" s="3">
        <v>5</v>
      </c>
      <c r="G75" s="11">
        <v>769</v>
      </c>
      <c r="H75" s="3">
        <v>1816</v>
      </c>
      <c r="I75" s="3">
        <v>431</v>
      </c>
      <c r="J75" s="3">
        <v>1054</v>
      </c>
      <c r="K75" s="3">
        <v>7</v>
      </c>
      <c r="L75" s="11">
        <v>3308</v>
      </c>
      <c r="M75" s="3">
        <v>7</v>
      </c>
      <c r="N75" s="3">
        <v>2</v>
      </c>
      <c r="O75" s="3">
        <v>2</v>
      </c>
      <c r="P75" s="3">
        <v>0</v>
      </c>
      <c r="Q75" s="11">
        <v>11</v>
      </c>
      <c r="R75" s="11">
        <v>4088</v>
      </c>
    </row>
    <row r="76" spans="1:18">
      <c r="A76" t="s">
        <v>252</v>
      </c>
      <c r="B76" s="3">
        <v>14543</v>
      </c>
      <c r="C76" s="3">
        <v>4909</v>
      </c>
      <c r="D76" s="3">
        <v>305</v>
      </c>
      <c r="E76" s="3">
        <v>3227</v>
      </c>
      <c r="F76" s="3">
        <v>5</v>
      </c>
      <c r="G76" s="11">
        <v>8446</v>
      </c>
      <c r="H76" s="3">
        <v>1087</v>
      </c>
      <c r="I76" s="3">
        <v>86</v>
      </c>
      <c r="J76" s="3">
        <v>616</v>
      </c>
      <c r="K76" s="3">
        <v>0</v>
      </c>
      <c r="L76" s="11">
        <v>1789</v>
      </c>
      <c r="M76" s="3">
        <v>107</v>
      </c>
      <c r="N76" s="3">
        <v>10</v>
      </c>
      <c r="O76" s="3">
        <v>19</v>
      </c>
      <c r="P76" s="3">
        <v>1</v>
      </c>
      <c r="Q76" s="11">
        <v>137</v>
      </c>
      <c r="R76" s="11">
        <v>10372</v>
      </c>
    </row>
    <row r="77" spans="1:18">
      <c r="A77" t="s">
        <v>253</v>
      </c>
      <c r="B77" s="3">
        <v>20258</v>
      </c>
      <c r="C77" s="3">
        <v>5399</v>
      </c>
      <c r="D77" s="3">
        <v>588</v>
      </c>
      <c r="E77" s="3">
        <v>5208</v>
      </c>
      <c r="F77" s="3">
        <v>2</v>
      </c>
      <c r="G77" s="11">
        <v>11197</v>
      </c>
      <c r="H77" s="3">
        <v>2100</v>
      </c>
      <c r="I77" s="3">
        <v>235</v>
      </c>
      <c r="J77" s="3">
        <v>1809</v>
      </c>
      <c r="K77" s="3">
        <v>1</v>
      </c>
      <c r="L77" s="11">
        <v>4145</v>
      </c>
      <c r="M77" s="3">
        <v>86</v>
      </c>
      <c r="N77" s="3">
        <v>19</v>
      </c>
      <c r="O77" s="3">
        <v>40</v>
      </c>
      <c r="P77" s="3">
        <v>0</v>
      </c>
      <c r="Q77" s="11">
        <v>145</v>
      </c>
      <c r="R77" s="11">
        <v>15487</v>
      </c>
    </row>
    <row r="78" spans="1:18">
      <c r="A78" t="s">
        <v>254</v>
      </c>
      <c r="B78" s="3">
        <v>12629</v>
      </c>
      <c r="C78" s="3">
        <v>3681</v>
      </c>
      <c r="D78" s="3">
        <v>387</v>
      </c>
      <c r="E78" s="3">
        <v>2449</v>
      </c>
      <c r="F78" s="3">
        <v>0</v>
      </c>
      <c r="G78" s="11">
        <v>6517</v>
      </c>
      <c r="H78" s="3">
        <v>1509</v>
      </c>
      <c r="I78" s="3">
        <v>143</v>
      </c>
      <c r="J78" s="3">
        <v>1218</v>
      </c>
      <c r="K78" s="3">
        <v>0</v>
      </c>
      <c r="L78" s="11">
        <v>2870</v>
      </c>
      <c r="M78" s="3">
        <v>77</v>
      </c>
      <c r="N78" s="3">
        <v>5</v>
      </c>
      <c r="O78" s="3">
        <v>34</v>
      </c>
      <c r="P78" s="3">
        <v>0</v>
      </c>
      <c r="Q78" s="11">
        <v>116</v>
      </c>
      <c r="R78" s="11">
        <v>9503</v>
      </c>
    </row>
    <row r="79" spans="1:18">
      <c r="A79" t="s">
        <v>255</v>
      </c>
      <c r="B79" s="3">
        <v>5462</v>
      </c>
      <c r="C79" s="3">
        <v>2109</v>
      </c>
      <c r="D79" s="3">
        <v>187</v>
      </c>
      <c r="E79" s="3">
        <v>860</v>
      </c>
      <c r="F79" s="3">
        <v>4</v>
      </c>
      <c r="G79" s="11">
        <v>3160</v>
      </c>
      <c r="H79" s="3">
        <v>546</v>
      </c>
      <c r="I79" s="3">
        <v>95</v>
      </c>
      <c r="J79" s="3">
        <v>306</v>
      </c>
      <c r="K79" s="3">
        <v>1</v>
      </c>
      <c r="L79" s="11">
        <v>948</v>
      </c>
      <c r="M79" s="3">
        <v>39</v>
      </c>
      <c r="N79" s="3">
        <v>8</v>
      </c>
      <c r="O79" s="3">
        <v>13</v>
      </c>
      <c r="P79" s="3">
        <v>1</v>
      </c>
      <c r="Q79" s="11">
        <v>61</v>
      </c>
      <c r="R79" s="11">
        <v>4169</v>
      </c>
    </row>
    <row r="80" spans="1:18">
      <c r="A80" t="s">
        <v>256</v>
      </c>
      <c r="B80" s="3">
        <v>123177</v>
      </c>
      <c r="C80" s="3">
        <v>14446</v>
      </c>
      <c r="D80" s="3">
        <v>2200</v>
      </c>
      <c r="E80" s="3">
        <v>30127</v>
      </c>
      <c r="F80" s="3">
        <v>1</v>
      </c>
      <c r="G80" s="11">
        <v>46774</v>
      </c>
      <c r="H80" s="3">
        <v>13204</v>
      </c>
      <c r="I80" s="3">
        <v>1363</v>
      </c>
      <c r="J80" s="3">
        <v>29193</v>
      </c>
      <c r="K80" s="3">
        <v>1</v>
      </c>
      <c r="L80" s="11">
        <v>43761</v>
      </c>
      <c r="M80" s="3">
        <v>422</v>
      </c>
      <c r="N80" s="3">
        <v>41</v>
      </c>
      <c r="O80" s="3">
        <v>350</v>
      </c>
      <c r="P80" s="3">
        <v>0</v>
      </c>
      <c r="Q80" s="11">
        <v>813</v>
      </c>
      <c r="R80" s="11">
        <v>91348</v>
      </c>
    </row>
    <row r="81" spans="1:18">
      <c r="A81" t="s">
        <v>257</v>
      </c>
      <c r="B81" s="3">
        <v>79762</v>
      </c>
      <c r="C81" s="3">
        <v>14595</v>
      </c>
      <c r="D81" s="3">
        <v>1552</v>
      </c>
      <c r="E81" s="3">
        <v>18510</v>
      </c>
      <c r="F81" s="3">
        <v>5</v>
      </c>
      <c r="G81" s="11">
        <v>34662</v>
      </c>
      <c r="H81" s="3">
        <v>9580</v>
      </c>
      <c r="I81" s="3">
        <v>857</v>
      </c>
      <c r="J81" s="3">
        <v>12250</v>
      </c>
      <c r="K81" s="3">
        <v>15</v>
      </c>
      <c r="L81" s="11">
        <v>22702</v>
      </c>
      <c r="M81" s="3">
        <v>428</v>
      </c>
      <c r="N81" s="3">
        <v>37</v>
      </c>
      <c r="O81" s="3">
        <v>174</v>
      </c>
      <c r="P81" s="3">
        <v>0</v>
      </c>
      <c r="Q81" s="11">
        <v>639</v>
      </c>
      <c r="R81" s="11">
        <v>58003</v>
      </c>
    </row>
    <row r="82" spans="1:18">
      <c r="A82" t="s">
        <v>258</v>
      </c>
      <c r="B82" s="3">
        <v>4825</v>
      </c>
      <c r="C82" s="3">
        <v>1459</v>
      </c>
      <c r="D82" s="3">
        <v>83</v>
      </c>
      <c r="E82" s="3">
        <v>980</v>
      </c>
      <c r="F82" s="3">
        <v>16</v>
      </c>
      <c r="G82" s="11">
        <v>2538</v>
      </c>
      <c r="H82" s="3">
        <v>556</v>
      </c>
      <c r="I82" s="3">
        <v>64</v>
      </c>
      <c r="J82" s="3">
        <v>515</v>
      </c>
      <c r="K82" s="3">
        <v>6</v>
      </c>
      <c r="L82" s="11">
        <v>1141</v>
      </c>
      <c r="M82" s="3">
        <v>16</v>
      </c>
      <c r="N82" s="3">
        <v>2</v>
      </c>
      <c r="O82" s="3">
        <v>12</v>
      </c>
      <c r="P82" s="3">
        <v>0</v>
      </c>
      <c r="Q82" s="11">
        <v>30</v>
      </c>
      <c r="R82" s="11">
        <v>3709</v>
      </c>
    </row>
    <row r="83" spans="1:18">
      <c r="A83" t="s">
        <v>259</v>
      </c>
      <c r="B83" s="3">
        <v>31874</v>
      </c>
      <c r="C83" s="3">
        <v>8894</v>
      </c>
      <c r="D83" s="3">
        <v>621</v>
      </c>
      <c r="E83" s="3">
        <v>9607</v>
      </c>
      <c r="F83" s="3">
        <v>13</v>
      </c>
      <c r="G83" s="11">
        <v>19135</v>
      </c>
      <c r="H83" s="3">
        <v>2095</v>
      </c>
      <c r="I83" s="3">
        <v>157</v>
      </c>
      <c r="J83" s="3">
        <v>1984</v>
      </c>
      <c r="K83" s="3">
        <v>2</v>
      </c>
      <c r="L83" s="11">
        <v>4238</v>
      </c>
      <c r="M83" s="3">
        <v>207</v>
      </c>
      <c r="N83" s="3">
        <v>13</v>
      </c>
      <c r="O83" s="3">
        <v>92</v>
      </c>
      <c r="P83" s="3">
        <v>1</v>
      </c>
      <c r="Q83" s="11">
        <v>313</v>
      </c>
      <c r="R83" s="11">
        <v>23686</v>
      </c>
    </row>
    <row r="84" spans="1:18">
      <c r="A84" t="s">
        <v>260</v>
      </c>
      <c r="B84" s="3">
        <v>7972</v>
      </c>
      <c r="C84" s="3">
        <v>2040</v>
      </c>
      <c r="D84" s="3">
        <v>252</v>
      </c>
      <c r="E84" s="3">
        <v>1829</v>
      </c>
      <c r="F84" s="3">
        <v>15</v>
      </c>
      <c r="G84" s="11">
        <v>4136</v>
      </c>
      <c r="H84" s="3">
        <v>720</v>
      </c>
      <c r="I84" s="3">
        <v>209</v>
      </c>
      <c r="J84" s="3">
        <v>910</v>
      </c>
      <c r="K84" s="3">
        <v>6</v>
      </c>
      <c r="L84" s="11">
        <v>1845</v>
      </c>
      <c r="M84" s="3">
        <v>32</v>
      </c>
      <c r="N84" s="3">
        <v>0</v>
      </c>
      <c r="O84" s="3">
        <v>18</v>
      </c>
      <c r="P84" s="3">
        <v>0</v>
      </c>
      <c r="Q84" s="11">
        <v>50</v>
      </c>
      <c r="R84" s="11">
        <v>6031</v>
      </c>
    </row>
    <row r="85" spans="1:18">
      <c r="A85" t="s">
        <v>261</v>
      </c>
      <c r="B85" s="3">
        <v>7469</v>
      </c>
      <c r="C85" s="3">
        <v>2167</v>
      </c>
      <c r="D85" s="3">
        <v>163</v>
      </c>
      <c r="E85" s="3">
        <v>1664</v>
      </c>
      <c r="F85" s="3">
        <v>2</v>
      </c>
      <c r="G85" s="11">
        <v>3996</v>
      </c>
      <c r="H85" s="3">
        <v>706</v>
      </c>
      <c r="I85" s="3">
        <v>64</v>
      </c>
      <c r="J85" s="3">
        <v>501</v>
      </c>
      <c r="K85" s="3">
        <v>4</v>
      </c>
      <c r="L85" s="11">
        <v>1275</v>
      </c>
      <c r="M85" s="3">
        <v>41</v>
      </c>
      <c r="N85" s="3">
        <v>1</v>
      </c>
      <c r="O85" s="3">
        <v>23</v>
      </c>
      <c r="P85" s="3">
        <v>0</v>
      </c>
      <c r="Q85" s="11">
        <v>65</v>
      </c>
      <c r="R85" s="11">
        <v>5336</v>
      </c>
    </row>
    <row r="86" spans="1:18">
      <c r="A86" t="s">
        <v>262</v>
      </c>
      <c r="B86" s="3">
        <v>9806</v>
      </c>
      <c r="C86" s="3">
        <v>1723</v>
      </c>
      <c r="D86" s="3">
        <v>142</v>
      </c>
      <c r="E86" s="3">
        <v>1130</v>
      </c>
      <c r="F86" s="3">
        <v>4</v>
      </c>
      <c r="G86" s="11">
        <v>2999</v>
      </c>
      <c r="H86" s="3">
        <v>2465</v>
      </c>
      <c r="I86" s="3">
        <v>357</v>
      </c>
      <c r="J86" s="3">
        <v>1428</v>
      </c>
      <c r="K86" s="3">
        <v>11</v>
      </c>
      <c r="L86" s="11">
        <v>4261</v>
      </c>
      <c r="M86" s="3">
        <v>27</v>
      </c>
      <c r="N86" s="3">
        <v>2</v>
      </c>
      <c r="O86" s="3">
        <v>9</v>
      </c>
      <c r="P86" s="3">
        <v>0</v>
      </c>
      <c r="Q86" s="11">
        <v>38</v>
      </c>
      <c r="R86" s="11">
        <v>7298</v>
      </c>
    </row>
    <row r="87" spans="1:18">
      <c r="A87" t="s">
        <v>263</v>
      </c>
      <c r="B87" s="3">
        <v>4839</v>
      </c>
      <c r="C87" s="3">
        <v>881</v>
      </c>
      <c r="D87" s="3">
        <v>139</v>
      </c>
      <c r="E87" s="3">
        <v>865</v>
      </c>
      <c r="F87" s="3">
        <v>2</v>
      </c>
      <c r="G87" s="11">
        <v>1887</v>
      </c>
      <c r="H87" s="3">
        <v>757</v>
      </c>
      <c r="I87" s="3">
        <v>139</v>
      </c>
      <c r="J87" s="3">
        <v>591</v>
      </c>
      <c r="K87" s="3">
        <v>1</v>
      </c>
      <c r="L87" s="11">
        <v>1488</v>
      </c>
      <c r="M87" s="3">
        <v>10</v>
      </c>
      <c r="N87" s="3">
        <v>3</v>
      </c>
      <c r="O87" s="3">
        <v>2</v>
      </c>
      <c r="P87" s="3">
        <v>0</v>
      </c>
      <c r="Q87" s="11">
        <v>15</v>
      </c>
      <c r="R87" s="11">
        <v>3390</v>
      </c>
    </row>
    <row r="88" spans="1:18">
      <c r="A88" t="s">
        <v>264</v>
      </c>
      <c r="B88" s="3">
        <v>4968</v>
      </c>
      <c r="C88" s="3">
        <v>1230</v>
      </c>
      <c r="D88" s="3">
        <v>140</v>
      </c>
      <c r="E88" s="3">
        <v>1070</v>
      </c>
      <c r="F88" s="3">
        <v>0</v>
      </c>
      <c r="G88" s="11">
        <v>2440</v>
      </c>
      <c r="H88" s="3">
        <v>535</v>
      </c>
      <c r="I88" s="3">
        <v>205</v>
      </c>
      <c r="J88" s="3">
        <v>565</v>
      </c>
      <c r="K88" s="3">
        <v>0</v>
      </c>
      <c r="L88" s="11">
        <v>1305</v>
      </c>
      <c r="M88" s="3">
        <v>23</v>
      </c>
      <c r="N88" s="3">
        <v>0</v>
      </c>
      <c r="O88" s="3">
        <v>4</v>
      </c>
      <c r="P88" s="3">
        <v>0</v>
      </c>
      <c r="Q88" s="11">
        <v>27</v>
      </c>
      <c r="R88" s="11">
        <v>3772</v>
      </c>
    </row>
    <row r="89" spans="1:18">
      <c r="A89" t="s">
        <v>265</v>
      </c>
      <c r="B89" s="3">
        <v>15683</v>
      </c>
      <c r="C89" s="3">
        <v>3654</v>
      </c>
      <c r="D89" s="3">
        <v>445</v>
      </c>
      <c r="E89" s="3">
        <v>3641</v>
      </c>
      <c r="F89" s="3">
        <v>4</v>
      </c>
      <c r="G89" s="11">
        <v>7744</v>
      </c>
      <c r="H89" s="3">
        <v>1740</v>
      </c>
      <c r="I89" s="3">
        <v>294</v>
      </c>
      <c r="J89" s="3">
        <v>2240</v>
      </c>
      <c r="K89" s="3">
        <v>0</v>
      </c>
      <c r="L89" s="11">
        <v>4274</v>
      </c>
      <c r="M89" s="3">
        <v>60</v>
      </c>
      <c r="N89" s="3">
        <v>5</v>
      </c>
      <c r="O89" s="3">
        <v>22</v>
      </c>
      <c r="P89" s="3">
        <v>0</v>
      </c>
      <c r="Q89" s="11">
        <v>87</v>
      </c>
      <c r="R89" s="11">
        <v>12105</v>
      </c>
    </row>
    <row r="90" spans="1:18">
      <c r="A90" t="s">
        <v>266</v>
      </c>
      <c r="B90" s="3">
        <v>11649</v>
      </c>
      <c r="C90" s="3">
        <v>2225</v>
      </c>
      <c r="D90" s="3">
        <v>227</v>
      </c>
      <c r="E90" s="3">
        <v>2444</v>
      </c>
      <c r="F90" s="3">
        <v>3</v>
      </c>
      <c r="G90" s="11">
        <v>4899</v>
      </c>
      <c r="H90" s="3">
        <v>1089</v>
      </c>
      <c r="I90" s="3">
        <v>161</v>
      </c>
      <c r="J90" s="3">
        <v>1352</v>
      </c>
      <c r="K90" s="3">
        <v>0</v>
      </c>
      <c r="L90" s="11">
        <v>2602</v>
      </c>
      <c r="M90" s="3">
        <v>65</v>
      </c>
      <c r="N90" s="3">
        <v>8</v>
      </c>
      <c r="O90" s="3">
        <v>18</v>
      </c>
      <c r="P90" s="3">
        <v>0</v>
      </c>
      <c r="Q90" s="11">
        <v>91</v>
      </c>
      <c r="R90" s="11">
        <v>7592</v>
      </c>
    </row>
    <row r="91" spans="1:18">
      <c r="A91" t="s">
        <v>267</v>
      </c>
      <c r="B91" s="3">
        <v>4258</v>
      </c>
      <c r="C91" s="3">
        <v>875</v>
      </c>
      <c r="D91" s="3">
        <v>70</v>
      </c>
      <c r="E91" s="3">
        <v>869</v>
      </c>
      <c r="F91" s="3">
        <v>6</v>
      </c>
      <c r="G91" s="11">
        <v>1820</v>
      </c>
      <c r="H91" s="3">
        <v>437</v>
      </c>
      <c r="I91" s="3">
        <v>51</v>
      </c>
      <c r="J91" s="3">
        <v>621</v>
      </c>
      <c r="K91" s="3">
        <v>5</v>
      </c>
      <c r="L91" s="11">
        <v>1114</v>
      </c>
      <c r="M91" s="3">
        <v>26</v>
      </c>
      <c r="N91" s="3">
        <v>0</v>
      </c>
      <c r="O91" s="3">
        <v>12</v>
      </c>
      <c r="P91" s="3">
        <v>0</v>
      </c>
      <c r="Q91" s="11">
        <v>38</v>
      </c>
      <c r="R91" s="11">
        <v>2972</v>
      </c>
    </row>
    <row r="92" spans="1:18">
      <c r="A92" t="s">
        <v>268</v>
      </c>
      <c r="B92" s="3">
        <v>26002</v>
      </c>
      <c r="C92" s="3">
        <v>6968</v>
      </c>
      <c r="D92" s="3">
        <v>693</v>
      </c>
      <c r="E92" s="3">
        <v>4287</v>
      </c>
      <c r="F92" s="3">
        <v>2</v>
      </c>
      <c r="G92" s="11">
        <v>11950</v>
      </c>
      <c r="H92" s="3">
        <v>3776</v>
      </c>
      <c r="I92" s="3">
        <v>587</v>
      </c>
      <c r="J92" s="3">
        <v>3149</v>
      </c>
      <c r="K92" s="3">
        <v>1</v>
      </c>
      <c r="L92" s="11">
        <v>7513</v>
      </c>
      <c r="M92" s="3">
        <v>86</v>
      </c>
      <c r="N92" s="3">
        <v>11</v>
      </c>
      <c r="O92" s="3">
        <v>39</v>
      </c>
      <c r="P92" s="3">
        <v>0</v>
      </c>
      <c r="Q92" s="11">
        <v>136</v>
      </c>
      <c r="R92" s="11">
        <v>19599</v>
      </c>
    </row>
    <row r="93" spans="1:18">
      <c r="A93" t="s">
        <v>269</v>
      </c>
      <c r="B93" s="3">
        <v>18585</v>
      </c>
      <c r="C93" s="3">
        <v>5383</v>
      </c>
      <c r="D93" s="3">
        <v>357</v>
      </c>
      <c r="E93" s="3">
        <v>4573</v>
      </c>
      <c r="F93" s="3">
        <v>1</v>
      </c>
      <c r="G93" s="11">
        <v>10314</v>
      </c>
      <c r="H93" s="3">
        <v>1621</v>
      </c>
      <c r="I93" s="3">
        <v>135</v>
      </c>
      <c r="J93" s="3">
        <v>1439</v>
      </c>
      <c r="K93" s="3">
        <v>1</v>
      </c>
      <c r="L93" s="11">
        <v>3196</v>
      </c>
      <c r="M93" s="3">
        <v>74</v>
      </c>
      <c r="N93" s="3">
        <v>5</v>
      </c>
      <c r="O93" s="3">
        <v>31</v>
      </c>
      <c r="P93" s="3">
        <v>0</v>
      </c>
      <c r="Q93" s="11">
        <v>110</v>
      </c>
      <c r="R93" s="11">
        <v>13620</v>
      </c>
    </row>
    <row r="94" spans="1:18">
      <c r="A94" t="s">
        <v>270</v>
      </c>
      <c r="B94" s="3">
        <v>26780</v>
      </c>
      <c r="C94" s="3">
        <v>2595</v>
      </c>
      <c r="D94" s="3">
        <v>293</v>
      </c>
      <c r="E94" s="3">
        <v>2675</v>
      </c>
      <c r="F94" s="3">
        <v>2</v>
      </c>
      <c r="G94" s="11">
        <v>5565</v>
      </c>
      <c r="H94" s="3">
        <v>3549</v>
      </c>
      <c r="I94" s="3">
        <v>544</v>
      </c>
      <c r="J94" s="3">
        <v>6353</v>
      </c>
      <c r="K94" s="3">
        <v>11</v>
      </c>
      <c r="L94" s="11">
        <v>10457</v>
      </c>
      <c r="M94" s="3">
        <v>89</v>
      </c>
      <c r="N94" s="3">
        <v>8</v>
      </c>
      <c r="O94" s="3">
        <v>50</v>
      </c>
      <c r="P94" s="3">
        <v>0</v>
      </c>
      <c r="Q94" s="11">
        <v>147</v>
      </c>
      <c r="R94" s="11">
        <v>16169</v>
      </c>
    </row>
    <row r="95" spans="1:18">
      <c r="A95" t="s">
        <v>271</v>
      </c>
      <c r="B95" s="3">
        <v>5955</v>
      </c>
      <c r="C95" s="3">
        <v>1088</v>
      </c>
      <c r="D95" s="3">
        <v>194</v>
      </c>
      <c r="E95" s="3">
        <v>1524</v>
      </c>
      <c r="F95" s="3">
        <v>1</v>
      </c>
      <c r="G95" s="11">
        <v>2807</v>
      </c>
      <c r="H95" s="3">
        <v>597</v>
      </c>
      <c r="I95" s="3">
        <v>307</v>
      </c>
      <c r="J95" s="3">
        <v>682</v>
      </c>
      <c r="K95" s="3">
        <v>0</v>
      </c>
      <c r="L95" s="11">
        <v>1586</v>
      </c>
      <c r="M95" s="3">
        <v>18</v>
      </c>
      <c r="N95" s="3">
        <v>3</v>
      </c>
      <c r="O95" s="3">
        <v>12</v>
      </c>
      <c r="P95" s="3">
        <v>0</v>
      </c>
      <c r="Q95" s="11">
        <v>33</v>
      </c>
      <c r="R95" s="11">
        <v>4426</v>
      </c>
    </row>
    <row r="96" spans="1:18">
      <c r="A96" t="s">
        <v>272</v>
      </c>
      <c r="B96" s="3">
        <v>6507</v>
      </c>
      <c r="C96" s="3">
        <v>1319</v>
      </c>
      <c r="D96" s="3">
        <v>66</v>
      </c>
      <c r="E96" s="3">
        <v>916</v>
      </c>
      <c r="F96" s="3">
        <v>5</v>
      </c>
      <c r="G96" s="11">
        <v>2306</v>
      </c>
      <c r="H96" s="3">
        <v>709</v>
      </c>
      <c r="I96" s="3">
        <v>59</v>
      </c>
      <c r="J96" s="3">
        <v>666</v>
      </c>
      <c r="K96" s="3">
        <v>8</v>
      </c>
      <c r="L96" s="11">
        <v>1442</v>
      </c>
      <c r="M96" s="3">
        <v>28</v>
      </c>
      <c r="N96" s="3">
        <v>6</v>
      </c>
      <c r="O96" s="3">
        <v>18</v>
      </c>
      <c r="P96" s="3">
        <v>0</v>
      </c>
      <c r="Q96" s="11">
        <v>52</v>
      </c>
      <c r="R96" s="11">
        <v>3800</v>
      </c>
    </row>
    <row r="97" spans="1:18">
      <c r="A97" t="s">
        <v>273</v>
      </c>
      <c r="B97" s="3">
        <v>51198</v>
      </c>
      <c r="C97" s="3">
        <v>8443</v>
      </c>
      <c r="D97" s="3">
        <v>847</v>
      </c>
      <c r="E97" s="3">
        <v>11923</v>
      </c>
      <c r="F97" s="3">
        <v>114</v>
      </c>
      <c r="G97" s="11">
        <v>21327</v>
      </c>
      <c r="H97" s="3">
        <v>6462</v>
      </c>
      <c r="I97" s="3">
        <v>646</v>
      </c>
      <c r="J97" s="3">
        <v>10057</v>
      </c>
      <c r="K97" s="3">
        <v>305</v>
      </c>
      <c r="L97" s="11">
        <v>17470</v>
      </c>
      <c r="M97" s="3">
        <v>207</v>
      </c>
      <c r="N97" s="3">
        <v>15</v>
      </c>
      <c r="O97" s="3">
        <v>95</v>
      </c>
      <c r="P97" s="3">
        <v>6</v>
      </c>
      <c r="Q97" s="11">
        <v>323</v>
      </c>
      <c r="R97" s="11">
        <v>39120</v>
      </c>
    </row>
    <row r="98" spans="1:18">
      <c r="A98" t="s">
        <v>274</v>
      </c>
      <c r="B98" s="3">
        <v>15422</v>
      </c>
      <c r="C98" s="3">
        <v>3875</v>
      </c>
      <c r="D98" s="3">
        <v>378</v>
      </c>
      <c r="E98" s="3">
        <v>4384</v>
      </c>
      <c r="F98" s="3">
        <v>10</v>
      </c>
      <c r="G98" s="11">
        <v>8647</v>
      </c>
      <c r="H98" s="3">
        <v>982</v>
      </c>
      <c r="I98" s="3">
        <v>118</v>
      </c>
      <c r="J98" s="3">
        <v>951</v>
      </c>
      <c r="K98" s="3">
        <v>4</v>
      </c>
      <c r="L98" s="11">
        <v>2055</v>
      </c>
      <c r="M98" s="3">
        <v>126</v>
      </c>
      <c r="N98" s="3">
        <v>12</v>
      </c>
      <c r="O98" s="3">
        <v>58</v>
      </c>
      <c r="P98" s="3">
        <v>0</v>
      </c>
      <c r="Q98" s="11">
        <v>196</v>
      </c>
      <c r="R98" s="11">
        <v>10898</v>
      </c>
    </row>
    <row r="99" spans="1:18">
      <c r="A99" t="s">
        <v>275</v>
      </c>
      <c r="B99" s="3">
        <v>6456</v>
      </c>
      <c r="C99" s="3">
        <v>578</v>
      </c>
      <c r="D99" s="3">
        <v>81</v>
      </c>
      <c r="E99" s="3">
        <v>886</v>
      </c>
      <c r="F99" s="3">
        <v>0</v>
      </c>
      <c r="G99" s="11">
        <v>1545</v>
      </c>
      <c r="H99" s="3">
        <v>1595</v>
      </c>
      <c r="I99" s="3">
        <v>189</v>
      </c>
      <c r="J99" s="3">
        <v>1427</v>
      </c>
      <c r="K99" s="3">
        <v>0</v>
      </c>
      <c r="L99" s="11">
        <v>3211</v>
      </c>
      <c r="M99" s="3">
        <v>11</v>
      </c>
      <c r="N99" s="3">
        <v>1</v>
      </c>
      <c r="O99" s="3">
        <v>13</v>
      </c>
      <c r="P99" s="3">
        <v>0</v>
      </c>
      <c r="Q99" s="11">
        <v>25</v>
      </c>
      <c r="R99" s="11">
        <v>4781</v>
      </c>
    </row>
    <row r="100" spans="1:18">
      <c r="A100" t="s">
        <v>276</v>
      </c>
      <c r="B100" s="3">
        <v>14243</v>
      </c>
      <c r="C100" s="3">
        <v>4401</v>
      </c>
      <c r="D100" s="3">
        <v>370</v>
      </c>
      <c r="E100" s="3">
        <v>3670</v>
      </c>
      <c r="F100" s="3">
        <v>2</v>
      </c>
      <c r="G100" s="11">
        <v>8443</v>
      </c>
      <c r="H100" s="3">
        <v>1325</v>
      </c>
      <c r="I100" s="3">
        <v>107</v>
      </c>
      <c r="J100" s="3">
        <v>1056</v>
      </c>
      <c r="K100" s="3">
        <v>6</v>
      </c>
      <c r="L100" s="11">
        <v>2494</v>
      </c>
      <c r="M100" s="3">
        <v>104</v>
      </c>
      <c r="N100" s="3">
        <v>1</v>
      </c>
      <c r="O100" s="3">
        <v>47</v>
      </c>
      <c r="P100" s="3">
        <v>0</v>
      </c>
      <c r="Q100" s="11">
        <v>152</v>
      </c>
      <c r="R100" s="11">
        <v>11089</v>
      </c>
    </row>
    <row r="101" spans="1:18">
      <c r="A101" t="s">
        <v>277</v>
      </c>
      <c r="B101" s="3">
        <v>4323</v>
      </c>
      <c r="C101" s="3">
        <v>1172</v>
      </c>
      <c r="D101" s="3">
        <v>91</v>
      </c>
      <c r="E101" s="3">
        <v>469</v>
      </c>
      <c r="F101" s="3">
        <v>1</v>
      </c>
      <c r="G101" s="11">
        <v>1733</v>
      </c>
      <c r="H101" s="3">
        <v>657</v>
      </c>
      <c r="I101" s="3">
        <v>209</v>
      </c>
      <c r="J101" s="3">
        <v>545</v>
      </c>
      <c r="K101" s="3">
        <v>1</v>
      </c>
      <c r="L101" s="11">
        <v>1412</v>
      </c>
      <c r="M101" s="3">
        <v>15</v>
      </c>
      <c r="N101" s="3">
        <v>3</v>
      </c>
      <c r="O101" s="3">
        <v>7</v>
      </c>
      <c r="P101" s="3">
        <v>0</v>
      </c>
      <c r="Q101" s="11">
        <v>25</v>
      </c>
      <c r="R101" s="11">
        <v>3170</v>
      </c>
    </row>
    <row r="102" spans="1:18">
      <c r="A102" t="s">
        <v>278</v>
      </c>
      <c r="B102" s="3">
        <v>12129</v>
      </c>
      <c r="C102" s="3">
        <v>2474</v>
      </c>
      <c r="D102" s="3">
        <v>338</v>
      </c>
      <c r="E102" s="3">
        <v>2663</v>
      </c>
      <c r="F102" s="3">
        <v>0</v>
      </c>
      <c r="G102" s="11">
        <v>5475</v>
      </c>
      <c r="H102" s="3">
        <v>1523</v>
      </c>
      <c r="I102" s="3">
        <v>239</v>
      </c>
      <c r="J102" s="3">
        <v>2279</v>
      </c>
      <c r="K102" s="3">
        <v>3</v>
      </c>
      <c r="L102" s="11">
        <v>4044</v>
      </c>
      <c r="M102" s="3">
        <v>47</v>
      </c>
      <c r="N102" s="3">
        <v>6</v>
      </c>
      <c r="O102" s="3">
        <v>17</v>
      </c>
      <c r="P102" s="3">
        <v>0</v>
      </c>
      <c r="Q102" s="11">
        <v>70</v>
      </c>
      <c r="R102" s="11">
        <v>9589</v>
      </c>
    </row>
    <row r="103" spans="1:18">
      <c r="A103" t="s">
        <v>279</v>
      </c>
      <c r="B103" s="3">
        <v>9030</v>
      </c>
      <c r="C103" s="3">
        <v>1263</v>
      </c>
      <c r="D103" s="3">
        <v>515</v>
      </c>
      <c r="E103" s="3">
        <v>1627</v>
      </c>
      <c r="F103" s="3">
        <v>4</v>
      </c>
      <c r="G103" s="11">
        <v>3409</v>
      </c>
      <c r="H103" s="3">
        <v>1244</v>
      </c>
      <c r="I103" s="3">
        <v>565</v>
      </c>
      <c r="J103" s="3">
        <v>1052</v>
      </c>
      <c r="K103" s="3">
        <v>3</v>
      </c>
      <c r="L103" s="11">
        <v>2864</v>
      </c>
      <c r="M103" s="3">
        <v>26</v>
      </c>
      <c r="N103" s="3">
        <v>19</v>
      </c>
      <c r="O103" s="3">
        <v>23</v>
      </c>
      <c r="P103" s="3">
        <v>0</v>
      </c>
      <c r="Q103" s="11">
        <v>68</v>
      </c>
      <c r="R103" s="11">
        <v>6341</v>
      </c>
    </row>
    <row r="104" spans="1:18">
      <c r="A104" t="s">
        <v>280</v>
      </c>
      <c r="B104" s="3">
        <v>12950</v>
      </c>
      <c r="C104" s="3">
        <v>3245</v>
      </c>
      <c r="D104" s="3">
        <v>179</v>
      </c>
      <c r="E104" s="3">
        <v>1431</v>
      </c>
      <c r="F104" s="3">
        <v>1</v>
      </c>
      <c r="G104" s="11">
        <v>4856</v>
      </c>
      <c r="H104" s="3">
        <v>2774</v>
      </c>
      <c r="I104" s="3">
        <v>166</v>
      </c>
      <c r="J104" s="3">
        <v>1389</v>
      </c>
      <c r="K104" s="3">
        <v>2</v>
      </c>
      <c r="L104" s="11">
        <v>4331</v>
      </c>
      <c r="M104" s="3">
        <v>54</v>
      </c>
      <c r="N104" s="3">
        <v>3</v>
      </c>
      <c r="O104" s="3">
        <v>19</v>
      </c>
      <c r="P104" s="3">
        <v>0</v>
      </c>
      <c r="Q104" s="11">
        <v>76</v>
      </c>
      <c r="R104" s="11">
        <v>9263</v>
      </c>
    </row>
    <row r="105" spans="1:18">
      <c r="A105" t="s">
        <v>281</v>
      </c>
      <c r="B105" s="3">
        <v>3858</v>
      </c>
      <c r="C105" s="3">
        <v>921</v>
      </c>
      <c r="D105" s="3">
        <v>126</v>
      </c>
      <c r="E105" s="3">
        <v>857</v>
      </c>
      <c r="F105" s="3">
        <v>1</v>
      </c>
      <c r="G105" s="11">
        <v>1905</v>
      </c>
      <c r="H105" s="3">
        <v>443</v>
      </c>
      <c r="I105" s="3">
        <v>54</v>
      </c>
      <c r="J105" s="3">
        <v>351</v>
      </c>
      <c r="K105" s="3">
        <v>4</v>
      </c>
      <c r="L105" s="11">
        <v>852</v>
      </c>
      <c r="M105" s="3">
        <v>12</v>
      </c>
      <c r="N105" s="3">
        <v>1</v>
      </c>
      <c r="O105" s="3">
        <v>5</v>
      </c>
      <c r="P105" s="3">
        <v>0</v>
      </c>
      <c r="Q105" s="11">
        <v>18</v>
      </c>
      <c r="R105" s="11">
        <v>2775</v>
      </c>
    </row>
    <row r="106" spans="1:18">
      <c r="A106" t="s">
        <v>282</v>
      </c>
      <c r="B106" s="3">
        <v>11586</v>
      </c>
      <c r="C106" s="3">
        <v>2166</v>
      </c>
      <c r="D106" s="3">
        <v>178</v>
      </c>
      <c r="E106" s="3">
        <v>1809</v>
      </c>
      <c r="F106" s="3">
        <v>2</v>
      </c>
      <c r="G106" s="11">
        <v>4155</v>
      </c>
      <c r="H106" s="3">
        <v>1784</v>
      </c>
      <c r="I106" s="3">
        <v>303</v>
      </c>
      <c r="J106" s="3">
        <v>1994</v>
      </c>
      <c r="K106" s="3">
        <v>0</v>
      </c>
      <c r="L106" s="11">
        <v>4081</v>
      </c>
      <c r="M106" s="3">
        <v>22</v>
      </c>
      <c r="N106" s="3">
        <v>4</v>
      </c>
      <c r="O106" s="3">
        <v>13</v>
      </c>
      <c r="P106" s="3">
        <v>0</v>
      </c>
      <c r="Q106" s="11">
        <v>39</v>
      </c>
      <c r="R106" s="11">
        <v>8275</v>
      </c>
    </row>
    <row r="107" spans="1:18">
      <c r="A107" t="s">
        <v>283</v>
      </c>
      <c r="B107" s="3">
        <v>17363</v>
      </c>
      <c r="C107" s="3">
        <v>4362</v>
      </c>
      <c r="D107" s="3">
        <v>341</v>
      </c>
      <c r="E107" s="3">
        <v>3652</v>
      </c>
      <c r="F107" s="3">
        <v>6</v>
      </c>
      <c r="G107" s="11">
        <v>8361</v>
      </c>
      <c r="H107" s="3">
        <v>1601</v>
      </c>
      <c r="I107" s="3">
        <v>407</v>
      </c>
      <c r="J107" s="3">
        <v>1774</v>
      </c>
      <c r="K107" s="3">
        <v>3</v>
      </c>
      <c r="L107" s="11">
        <v>3785</v>
      </c>
      <c r="M107" s="3">
        <v>90</v>
      </c>
      <c r="N107" s="3">
        <v>6</v>
      </c>
      <c r="O107" s="3">
        <v>32</v>
      </c>
      <c r="P107" s="3">
        <v>0</v>
      </c>
      <c r="Q107" s="11">
        <v>128</v>
      </c>
      <c r="R107" s="11">
        <v>12274</v>
      </c>
    </row>
    <row r="108" spans="1:18">
      <c r="A108" t="s">
        <v>284</v>
      </c>
      <c r="B108" s="3">
        <v>4789</v>
      </c>
      <c r="C108" s="3">
        <v>1716</v>
      </c>
      <c r="D108" s="3">
        <v>170</v>
      </c>
      <c r="E108" s="3">
        <v>776</v>
      </c>
      <c r="F108" s="3">
        <v>0</v>
      </c>
      <c r="G108" s="11">
        <v>2662</v>
      </c>
      <c r="H108" s="3">
        <v>597</v>
      </c>
      <c r="I108" s="3">
        <v>116</v>
      </c>
      <c r="J108" s="3">
        <v>422</v>
      </c>
      <c r="K108" s="3">
        <v>0</v>
      </c>
      <c r="L108" s="11">
        <v>1135</v>
      </c>
      <c r="M108" s="3">
        <v>23</v>
      </c>
      <c r="N108" s="3">
        <v>1</v>
      </c>
      <c r="O108" s="3">
        <v>10</v>
      </c>
      <c r="P108" s="3">
        <v>0</v>
      </c>
      <c r="Q108" s="11">
        <v>34</v>
      </c>
      <c r="R108" s="11">
        <v>3831</v>
      </c>
    </row>
    <row r="109" spans="1:18">
      <c r="A109" t="s">
        <v>285</v>
      </c>
      <c r="B109" s="3">
        <v>12263</v>
      </c>
      <c r="C109" s="3">
        <v>2934</v>
      </c>
      <c r="D109" s="3">
        <v>227</v>
      </c>
      <c r="E109" s="3">
        <v>3023</v>
      </c>
      <c r="F109" s="3">
        <v>2</v>
      </c>
      <c r="G109" s="11">
        <v>6186</v>
      </c>
      <c r="H109" s="3">
        <v>1265</v>
      </c>
      <c r="I109" s="3">
        <v>103</v>
      </c>
      <c r="J109" s="3">
        <v>1383</v>
      </c>
      <c r="K109" s="3">
        <v>2</v>
      </c>
      <c r="L109" s="11">
        <v>2753</v>
      </c>
      <c r="M109" s="3">
        <v>57</v>
      </c>
      <c r="N109" s="3">
        <v>0</v>
      </c>
      <c r="O109" s="3">
        <v>30</v>
      </c>
      <c r="P109" s="3">
        <v>1</v>
      </c>
      <c r="Q109" s="11">
        <v>88</v>
      </c>
      <c r="R109" s="11">
        <v>9027</v>
      </c>
    </row>
    <row r="110" spans="1:18">
      <c r="A110" t="s">
        <v>286</v>
      </c>
      <c r="B110" s="3">
        <v>17208</v>
      </c>
      <c r="C110" s="3">
        <v>5236</v>
      </c>
      <c r="D110" s="3">
        <v>287</v>
      </c>
      <c r="E110" s="3">
        <v>2920</v>
      </c>
      <c r="F110" s="3">
        <v>0</v>
      </c>
      <c r="G110" s="11">
        <v>8443</v>
      </c>
      <c r="H110" s="3">
        <v>1546</v>
      </c>
      <c r="I110" s="3">
        <v>176</v>
      </c>
      <c r="J110" s="3">
        <v>820</v>
      </c>
      <c r="K110" s="3">
        <v>0</v>
      </c>
      <c r="L110" s="11">
        <v>2542</v>
      </c>
      <c r="M110" s="3">
        <v>154</v>
      </c>
      <c r="N110" s="3">
        <v>16</v>
      </c>
      <c r="O110" s="3">
        <v>58</v>
      </c>
      <c r="P110" s="3">
        <v>0</v>
      </c>
      <c r="Q110" s="11">
        <v>228</v>
      </c>
      <c r="R110" s="11">
        <v>11213</v>
      </c>
    </row>
    <row r="111" spans="1:18">
      <c r="A111" t="s">
        <v>287</v>
      </c>
      <c r="B111" s="3">
        <v>120879</v>
      </c>
      <c r="C111" s="3">
        <v>13121</v>
      </c>
      <c r="D111" s="3">
        <v>2183</v>
      </c>
      <c r="E111" s="3">
        <v>12180</v>
      </c>
      <c r="F111" s="3">
        <v>26</v>
      </c>
      <c r="G111" s="11">
        <v>27510</v>
      </c>
      <c r="H111" s="3">
        <v>18855</v>
      </c>
      <c r="I111" s="3">
        <v>1999</v>
      </c>
      <c r="J111" s="3">
        <v>21645</v>
      </c>
      <c r="K111" s="3">
        <v>74</v>
      </c>
      <c r="L111" s="11">
        <v>42573</v>
      </c>
      <c r="M111" s="3">
        <v>329</v>
      </c>
      <c r="N111" s="3">
        <v>22</v>
      </c>
      <c r="O111" s="3">
        <v>132</v>
      </c>
      <c r="P111" s="3">
        <v>1</v>
      </c>
      <c r="Q111" s="11">
        <v>484</v>
      </c>
      <c r="R111" s="11">
        <v>70567</v>
      </c>
    </row>
    <row r="112" spans="1:18">
      <c r="A112" t="s">
        <v>288</v>
      </c>
      <c r="B112" s="3">
        <v>57939</v>
      </c>
      <c r="C112" s="3">
        <v>9701</v>
      </c>
      <c r="D112" s="3">
        <v>984</v>
      </c>
      <c r="E112" s="3">
        <v>10296</v>
      </c>
      <c r="F112" s="3">
        <v>1</v>
      </c>
      <c r="G112" s="11">
        <v>20982</v>
      </c>
      <c r="H112" s="3">
        <v>7893</v>
      </c>
      <c r="I112" s="3">
        <v>843</v>
      </c>
      <c r="J112" s="3">
        <v>13111</v>
      </c>
      <c r="K112" s="3">
        <v>4</v>
      </c>
      <c r="L112" s="11">
        <v>21851</v>
      </c>
      <c r="M112" s="3">
        <v>270</v>
      </c>
      <c r="N112" s="3">
        <v>9</v>
      </c>
      <c r="O112" s="3">
        <v>114</v>
      </c>
      <c r="P112" s="3">
        <v>0</v>
      </c>
      <c r="Q112" s="11">
        <v>393</v>
      </c>
      <c r="R112" s="11">
        <v>43226</v>
      </c>
    </row>
    <row r="113" spans="1:18">
      <c r="A113" t="s">
        <v>289</v>
      </c>
      <c r="B113" s="3">
        <v>22362</v>
      </c>
      <c r="C113" s="3">
        <v>5483</v>
      </c>
      <c r="D113" s="3">
        <v>575</v>
      </c>
      <c r="E113" s="3">
        <v>7039</v>
      </c>
      <c r="F113" s="3">
        <v>1</v>
      </c>
      <c r="G113" s="11">
        <v>13098</v>
      </c>
      <c r="H113" s="3">
        <v>1988</v>
      </c>
      <c r="I113" s="3">
        <v>215</v>
      </c>
      <c r="J113" s="3">
        <v>2218</v>
      </c>
      <c r="K113" s="3">
        <v>0</v>
      </c>
      <c r="L113" s="11">
        <v>4421</v>
      </c>
      <c r="M113" s="3">
        <v>169</v>
      </c>
      <c r="N113" s="3">
        <v>9</v>
      </c>
      <c r="O113" s="3">
        <v>110</v>
      </c>
      <c r="P113" s="3">
        <v>0</v>
      </c>
      <c r="Q113" s="11">
        <v>288</v>
      </c>
      <c r="R113" s="11">
        <v>17807</v>
      </c>
    </row>
    <row r="114" spans="1:18">
      <c r="A114" t="s">
        <v>290</v>
      </c>
      <c r="B114" s="3">
        <v>7661</v>
      </c>
      <c r="C114" s="3">
        <v>2270</v>
      </c>
      <c r="D114" s="3">
        <v>182</v>
      </c>
      <c r="E114" s="3">
        <v>1799</v>
      </c>
      <c r="F114" s="3">
        <v>0</v>
      </c>
      <c r="G114" s="11">
        <v>4251</v>
      </c>
      <c r="H114" s="3">
        <v>1046</v>
      </c>
      <c r="I114" s="3">
        <v>56</v>
      </c>
      <c r="J114" s="3">
        <v>811</v>
      </c>
      <c r="K114" s="3">
        <v>1</v>
      </c>
      <c r="L114" s="11">
        <v>1914</v>
      </c>
      <c r="M114" s="3">
        <v>66</v>
      </c>
      <c r="N114" s="3">
        <v>3</v>
      </c>
      <c r="O114" s="3">
        <v>26</v>
      </c>
      <c r="P114" s="3">
        <v>0</v>
      </c>
      <c r="Q114" s="11">
        <v>95</v>
      </c>
      <c r="R114" s="11">
        <v>6260</v>
      </c>
    </row>
    <row r="115" spans="1:18">
      <c r="A115" t="s">
        <v>291</v>
      </c>
      <c r="B115" s="3">
        <v>77831</v>
      </c>
      <c r="C115" s="3">
        <v>12969</v>
      </c>
      <c r="D115" s="3">
        <v>2276</v>
      </c>
      <c r="E115" s="3">
        <v>25587</v>
      </c>
      <c r="F115" s="3">
        <v>14</v>
      </c>
      <c r="G115" s="11">
        <v>40846</v>
      </c>
      <c r="H115" s="3">
        <v>5530</v>
      </c>
      <c r="I115" s="3">
        <v>645</v>
      </c>
      <c r="J115" s="3">
        <v>9638</v>
      </c>
      <c r="K115" s="3">
        <v>12</v>
      </c>
      <c r="L115" s="11">
        <v>15825</v>
      </c>
      <c r="M115" s="3">
        <v>387</v>
      </c>
      <c r="N115" s="3">
        <v>38</v>
      </c>
      <c r="O115" s="3">
        <v>279</v>
      </c>
      <c r="P115" s="3">
        <v>0</v>
      </c>
      <c r="Q115" s="11">
        <v>704</v>
      </c>
      <c r="R115" s="11">
        <v>57375</v>
      </c>
    </row>
    <row r="116" spans="1:18">
      <c r="A116" t="s">
        <v>292</v>
      </c>
      <c r="B116" s="3">
        <v>15818</v>
      </c>
      <c r="C116" s="3">
        <v>1769</v>
      </c>
      <c r="D116" s="3">
        <v>257</v>
      </c>
      <c r="E116" s="3">
        <v>3258</v>
      </c>
      <c r="F116" s="3">
        <v>3</v>
      </c>
      <c r="G116" s="11">
        <v>5287</v>
      </c>
      <c r="H116" s="3">
        <v>1886</v>
      </c>
      <c r="I116" s="3">
        <v>221</v>
      </c>
      <c r="J116" s="3">
        <v>4038</v>
      </c>
      <c r="K116" s="3">
        <v>3</v>
      </c>
      <c r="L116" s="11">
        <v>6148</v>
      </c>
      <c r="M116" s="3">
        <v>40</v>
      </c>
      <c r="N116" s="3">
        <v>4</v>
      </c>
      <c r="O116" s="3">
        <v>34</v>
      </c>
      <c r="P116" s="3">
        <v>0</v>
      </c>
      <c r="Q116" s="11">
        <v>78</v>
      </c>
      <c r="R116" s="11">
        <v>11513</v>
      </c>
    </row>
    <row r="117" spans="1:18">
      <c r="A117" t="s">
        <v>293</v>
      </c>
      <c r="B117" s="3">
        <v>17169</v>
      </c>
      <c r="C117" s="3">
        <v>4844</v>
      </c>
      <c r="D117" s="3">
        <v>224</v>
      </c>
      <c r="E117" s="3">
        <v>5477</v>
      </c>
      <c r="F117" s="3">
        <v>2</v>
      </c>
      <c r="G117" s="11">
        <v>10547</v>
      </c>
      <c r="H117" s="3">
        <v>929</v>
      </c>
      <c r="I117" s="3">
        <v>42</v>
      </c>
      <c r="J117" s="3">
        <v>1004</v>
      </c>
      <c r="K117" s="3">
        <v>0</v>
      </c>
      <c r="L117" s="11">
        <v>1975</v>
      </c>
      <c r="M117" s="3">
        <v>102</v>
      </c>
      <c r="N117" s="3">
        <v>3</v>
      </c>
      <c r="O117" s="3">
        <v>46</v>
      </c>
      <c r="P117" s="3">
        <v>0</v>
      </c>
      <c r="Q117" s="11">
        <v>151</v>
      </c>
      <c r="R117" s="11">
        <v>12673</v>
      </c>
    </row>
    <row r="118" spans="1:18">
      <c r="A118" t="s">
        <v>294</v>
      </c>
      <c r="B118" s="3">
        <v>9650</v>
      </c>
      <c r="C118" s="3">
        <v>2410</v>
      </c>
      <c r="D118" s="3">
        <v>284</v>
      </c>
      <c r="E118" s="3">
        <v>2972</v>
      </c>
      <c r="F118" s="3">
        <v>1</v>
      </c>
      <c r="G118" s="11">
        <v>5667</v>
      </c>
      <c r="H118" s="3">
        <v>502</v>
      </c>
      <c r="I118" s="3">
        <v>61</v>
      </c>
      <c r="J118" s="3">
        <v>561</v>
      </c>
      <c r="K118" s="3">
        <v>0</v>
      </c>
      <c r="L118" s="11">
        <v>1124</v>
      </c>
      <c r="M118" s="3">
        <v>32</v>
      </c>
      <c r="N118" s="3">
        <v>5</v>
      </c>
      <c r="O118" s="3">
        <v>18</v>
      </c>
      <c r="P118" s="3">
        <v>0</v>
      </c>
      <c r="Q118" s="11">
        <v>55</v>
      </c>
      <c r="R118" s="11">
        <v>6846</v>
      </c>
    </row>
    <row r="119" spans="1:18">
      <c r="A119" t="s">
        <v>295</v>
      </c>
      <c r="B119" s="3">
        <v>10630</v>
      </c>
      <c r="C119" s="3">
        <v>3037</v>
      </c>
      <c r="D119" s="3">
        <v>298</v>
      </c>
      <c r="E119" s="3">
        <v>3326</v>
      </c>
      <c r="F119" s="3">
        <v>7</v>
      </c>
      <c r="G119" s="11">
        <v>6668</v>
      </c>
      <c r="H119" s="3">
        <v>625</v>
      </c>
      <c r="I119" s="3">
        <v>78</v>
      </c>
      <c r="J119" s="3">
        <v>652</v>
      </c>
      <c r="K119" s="3">
        <v>1</v>
      </c>
      <c r="L119" s="11">
        <v>1356</v>
      </c>
      <c r="M119" s="3">
        <v>49</v>
      </c>
      <c r="N119" s="3">
        <v>2</v>
      </c>
      <c r="O119" s="3">
        <v>33</v>
      </c>
      <c r="P119" s="3">
        <v>0</v>
      </c>
      <c r="Q119" s="11">
        <v>84</v>
      </c>
      <c r="R119" s="11">
        <v>8108</v>
      </c>
    </row>
    <row r="120" spans="1:18">
      <c r="A120" t="s">
        <v>296</v>
      </c>
      <c r="B120" s="3">
        <v>19256</v>
      </c>
      <c r="C120" s="3">
        <v>3731</v>
      </c>
      <c r="D120" s="3">
        <v>266</v>
      </c>
      <c r="E120" s="3">
        <v>5802</v>
      </c>
      <c r="F120" s="3">
        <v>12</v>
      </c>
      <c r="G120" s="11">
        <v>9811</v>
      </c>
      <c r="H120" s="3">
        <v>1530</v>
      </c>
      <c r="I120" s="3">
        <v>106</v>
      </c>
      <c r="J120" s="3">
        <v>1974</v>
      </c>
      <c r="K120" s="3">
        <v>5</v>
      </c>
      <c r="L120" s="11">
        <v>3615</v>
      </c>
      <c r="M120" s="3">
        <v>100</v>
      </c>
      <c r="N120" s="3">
        <v>2</v>
      </c>
      <c r="O120" s="3">
        <v>72</v>
      </c>
      <c r="P120" s="3">
        <v>1</v>
      </c>
      <c r="Q120" s="11">
        <v>175</v>
      </c>
      <c r="R120" s="11">
        <v>13601</v>
      </c>
    </row>
    <row r="121" spans="1:18">
      <c r="A121" t="s">
        <v>297</v>
      </c>
      <c r="B121" s="3">
        <v>5206</v>
      </c>
      <c r="C121" s="3">
        <v>890</v>
      </c>
      <c r="D121" s="3">
        <v>124</v>
      </c>
      <c r="E121" s="3">
        <v>1429</v>
      </c>
      <c r="F121" s="3">
        <v>1</v>
      </c>
      <c r="G121" s="11">
        <v>2444</v>
      </c>
      <c r="H121" s="3">
        <v>476</v>
      </c>
      <c r="I121" s="3">
        <v>92</v>
      </c>
      <c r="J121" s="3">
        <v>650</v>
      </c>
      <c r="K121" s="3">
        <v>1</v>
      </c>
      <c r="L121" s="11">
        <v>1219</v>
      </c>
      <c r="M121" s="3">
        <v>9</v>
      </c>
      <c r="N121" s="3">
        <v>3</v>
      </c>
      <c r="O121" s="3">
        <v>6</v>
      </c>
      <c r="P121" s="3">
        <v>0</v>
      </c>
      <c r="Q121" s="11">
        <v>18</v>
      </c>
      <c r="R121" s="11">
        <v>3681</v>
      </c>
    </row>
    <row r="122" spans="1:18">
      <c r="A122" t="s">
        <v>298</v>
      </c>
      <c r="B122" s="3">
        <v>11299</v>
      </c>
      <c r="C122" s="3">
        <v>2506</v>
      </c>
      <c r="D122" s="3">
        <v>505</v>
      </c>
      <c r="E122" s="3">
        <v>3204</v>
      </c>
      <c r="F122" s="3">
        <v>0</v>
      </c>
      <c r="G122" s="11">
        <v>6215</v>
      </c>
      <c r="H122" s="3">
        <v>1210</v>
      </c>
      <c r="I122" s="3">
        <v>190</v>
      </c>
      <c r="J122" s="3">
        <v>1520</v>
      </c>
      <c r="K122" s="3">
        <v>6</v>
      </c>
      <c r="L122" s="11">
        <v>2926</v>
      </c>
      <c r="M122" s="3">
        <v>44</v>
      </c>
      <c r="N122" s="3">
        <v>6</v>
      </c>
      <c r="O122" s="3">
        <v>28</v>
      </c>
      <c r="P122" s="3">
        <v>0</v>
      </c>
      <c r="Q122" s="11">
        <v>78</v>
      </c>
      <c r="R122" s="11">
        <v>9219</v>
      </c>
    </row>
    <row r="123" spans="1:18">
      <c r="A123" t="s">
        <v>299</v>
      </c>
      <c r="B123" s="3">
        <v>1453</v>
      </c>
      <c r="C123" s="3">
        <v>202</v>
      </c>
      <c r="D123" s="3">
        <v>43</v>
      </c>
      <c r="E123" s="3">
        <v>265</v>
      </c>
      <c r="F123" s="3">
        <v>0</v>
      </c>
      <c r="G123" s="11">
        <v>510</v>
      </c>
      <c r="H123" s="3">
        <v>316</v>
      </c>
      <c r="I123" s="3">
        <v>23</v>
      </c>
      <c r="J123" s="3">
        <v>273</v>
      </c>
      <c r="K123" s="3">
        <v>0</v>
      </c>
      <c r="L123" s="11">
        <v>612</v>
      </c>
      <c r="M123" s="3">
        <v>2</v>
      </c>
      <c r="N123" s="3">
        <v>1</v>
      </c>
      <c r="O123" s="3">
        <v>3</v>
      </c>
      <c r="P123" s="3">
        <v>0</v>
      </c>
      <c r="Q123" s="11">
        <v>6</v>
      </c>
      <c r="R123" s="11">
        <v>1128</v>
      </c>
    </row>
    <row r="124" spans="1:18">
      <c r="A124" t="s">
        <v>300</v>
      </c>
      <c r="B124" s="3">
        <v>9704</v>
      </c>
      <c r="C124" s="3">
        <v>1208</v>
      </c>
      <c r="D124" s="3">
        <v>489</v>
      </c>
      <c r="E124" s="3">
        <v>4057</v>
      </c>
      <c r="F124" s="3">
        <v>0</v>
      </c>
      <c r="G124" s="11">
        <v>5754</v>
      </c>
      <c r="H124" s="3">
        <v>377</v>
      </c>
      <c r="I124" s="3">
        <v>163</v>
      </c>
      <c r="J124" s="3">
        <v>1018</v>
      </c>
      <c r="K124" s="3">
        <v>1</v>
      </c>
      <c r="L124" s="11">
        <v>1559</v>
      </c>
      <c r="M124" s="3">
        <v>61</v>
      </c>
      <c r="N124" s="3">
        <v>9</v>
      </c>
      <c r="O124" s="3">
        <v>58</v>
      </c>
      <c r="P124" s="3">
        <v>0</v>
      </c>
      <c r="Q124" s="11">
        <v>128</v>
      </c>
      <c r="R124" s="11">
        <v>7441</v>
      </c>
    </row>
    <row r="125" spans="1:18">
      <c r="A125" t="s">
        <v>301</v>
      </c>
      <c r="B125" s="3">
        <v>4046</v>
      </c>
      <c r="C125" s="3">
        <v>647</v>
      </c>
      <c r="D125" s="3">
        <v>56</v>
      </c>
      <c r="E125" s="3">
        <v>546</v>
      </c>
      <c r="F125" s="3">
        <v>22</v>
      </c>
      <c r="G125" s="11">
        <v>1271</v>
      </c>
      <c r="H125" s="3">
        <v>816</v>
      </c>
      <c r="I125" s="3">
        <v>155</v>
      </c>
      <c r="J125" s="3">
        <v>778</v>
      </c>
      <c r="K125" s="3">
        <v>21</v>
      </c>
      <c r="L125" s="11">
        <v>1770</v>
      </c>
      <c r="M125" s="3">
        <v>10</v>
      </c>
      <c r="N125" s="3">
        <v>2</v>
      </c>
      <c r="O125" s="3">
        <v>5</v>
      </c>
      <c r="P125" s="3">
        <v>0</v>
      </c>
      <c r="Q125" s="11">
        <v>17</v>
      </c>
      <c r="R125" s="11">
        <v>3058</v>
      </c>
    </row>
    <row r="126" spans="1:18">
      <c r="A126" t="s">
        <v>302</v>
      </c>
      <c r="B126" s="3">
        <v>109016</v>
      </c>
      <c r="C126" s="3">
        <v>15091</v>
      </c>
      <c r="D126" s="3">
        <v>2382</v>
      </c>
      <c r="E126" s="3">
        <v>8361</v>
      </c>
      <c r="F126" s="3">
        <v>11</v>
      </c>
      <c r="G126" s="11">
        <v>25845</v>
      </c>
      <c r="H126" s="3">
        <v>26253</v>
      </c>
      <c r="I126" s="3">
        <v>3758</v>
      </c>
      <c r="J126" s="3">
        <v>22500</v>
      </c>
      <c r="K126" s="3">
        <v>49</v>
      </c>
      <c r="L126" s="11">
        <v>52560</v>
      </c>
      <c r="M126" s="3">
        <v>431</v>
      </c>
      <c r="N126" s="3">
        <v>42</v>
      </c>
      <c r="O126" s="3">
        <v>110</v>
      </c>
      <c r="P126" s="3">
        <v>0</v>
      </c>
      <c r="Q126" s="11">
        <v>583</v>
      </c>
      <c r="R126" s="11">
        <v>78988</v>
      </c>
    </row>
    <row r="127" spans="1:18">
      <c r="A127" t="s">
        <v>303</v>
      </c>
      <c r="B127" s="3">
        <v>50676</v>
      </c>
      <c r="C127" s="3">
        <v>4688</v>
      </c>
      <c r="D127" s="3">
        <v>787</v>
      </c>
      <c r="E127" s="3">
        <v>10225</v>
      </c>
      <c r="F127" s="3">
        <v>16</v>
      </c>
      <c r="G127" s="11">
        <v>15716</v>
      </c>
      <c r="H127" s="3">
        <v>6393</v>
      </c>
      <c r="I127" s="3">
        <v>809</v>
      </c>
      <c r="J127" s="3">
        <v>14767</v>
      </c>
      <c r="K127" s="3">
        <v>54</v>
      </c>
      <c r="L127" s="11">
        <v>22023</v>
      </c>
      <c r="M127" s="3">
        <v>161</v>
      </c>
      <c r="N127" s="3">
        <v>12</v>
      </c>
      <c r="O127" s="3">
        <v>157</v>
      </c>
      <c r="P127" s="3">
        <v>0</v>
      </c>
      <c r="Q127" s="11">
        <v>330</v>
      </c>
      <c r="R127" s="11">
        <v>38069</v>
      </c>
    </row>
    <row r="128" spans="1:18">
      <c r="A128" t="s">
        <v>304</v>
      </c>
      <c r="B128" s="3">
        <v>2401</v>
      </c>
      <c r="C128" s="3">
        <v>458</v>
      </c>
      <c r="D128" s="3">
        <v>34</v>
      </c>
      <c r="E128" s="3">
        <v>794</v>
      </c>
      <c r="F128" s="3">
        <v>0</v>
      </c>
      <c r="G128" s="11">
        <v>1286</v>
      </c>
      <c r="H128" s="3">
        <v>170</v>
      </c>
      <c r="I128" s="3">
        <v>33</v>
      </c>
      <c r="J128" s="3">
        <v>245</v>
      </c>
      <c r="K128" s="3">
        <v>0</v>
      </c>
      <c r="L128" s="11">
        <v>448</v>
      </c>
      <c r="M128" s="3">
        <v>6</v>
      </c>
      <c r="N128" s="3">
        <v>1</v>
      </c>
      <c r="O128" s="3">
        <v>7</v>
      </c>
      <c r="P128" s="3">
        <v>0</v>
      </c>
      <c r="Q128" s="11">
        <v>14</v>
      </c>
      <c r="R128" s="11">
        <v>1748</v>
      </c>
    </row>
    <row r="129" spans="1:18">
      <c r="A129" t="s">
        <v>305</v>
      </c>
      <c r="B129" s="3">
        <v>8396</v>
      </c>
      <c r="C129" s="3">
        <v>1637</v>
      </c>
      <c r="D129" s="3">
        <v>112</v>
      </c>
      <c r="E129" s="3">
        <v>1536</v>
      </c>
      <c r="F129" s="3">
        <v>2</v>
      </c>
      <c r="G129" s="11">
        <v>3287</v>
      </c>
      <c r="H129" s="3">
        <v>1599</v>
      </c>
      <c r="I129" s="3">
        <v>121</v>
      </c>
      <c r="J129" s="3">
        <v>1049</v>
      </c>
      <c r="K129" s="3">
        <v>5</v>
      </c>
      <c r="L129" s="11">
        <v>2774</v>
      </c>
      <c r="M129" s="3">
        <v>28</v>
      </c>
      <c r="N129" s="3">
        <v>1</v>
      </c>
      <c r="O129" s="3">
        <v>10</v>
      </c>
      <c r="P129" s="3">
        <v>0</v>
      </c>
      <c r="Q129" s="11">
        <v>39</v>
      </c>
      <c r="R129" s="11">
        <v>6100</v>
      </c>
    </row>
    <row r="130" spans="1:18">
      <c r="A130" t="s">
        <v>306</v>
      </c>
      <c r="B130" s="3">
        <v>5025</v>
      </c>
      <c r="C130" s="3">
        <v>1298</v>
      </c>
      <c r="D130" s="3">
        <v>123</v>
      </c>
      <c r="E130" s="3">
        <v>823</v>
      </c>
      <c r="F130" s="3">
        <v>1</v>
      </c>
      <c r="G130" s="11">
        <v>2245</v>
      </c>
      <c r="H130" s="3">
        <v>835</v>
      </c>
      <c r="I130" s="3">
        <v>88</v>
      </c>
      <c r="J130" s="3">
        <v>553</v>
      </c>
      <c r="K130" s="3">
        <v>2</v>
      </c>
      <c r="L130" s="11">
        <v>1478</v>
      </c>
      <c r="M130" s="3">
        <v>32</v>
      </c>
      <c r="N130" s="3">
        <v>4</v>
      </c>
      <c r="O130" s="3">
        <v>10</v>
      </c>
      <c r="P130" s="3">
        <v>0</v>
      </c>
      <c r="Q130" s="11">
        <v>46</v>
      </c>
      <c r="R130" s="11">
        <v>3769</v>
      </c>
    </row>
    <row r="131" spans="1:18">
      <c r="A131" t="s">
        <v>307</v>
      </c>
      <c r="B131" s="3">
        <v>35670</v>
      </c>
      <c r="C131" s="3">
        <v>6108</v>
      </c>
      <c r="D131" s="3">
        <v>628</v>
      </c>
      <c r="E131" s="3">
        <v>8168</v>
      </c>
      <c r="F131" s="3">
        <v>7</v>
      </c>
      <c r="G131" s="11">
        <v>14911</v>
      </c>
      <c r="H131" s="3">
        <v>4075</v>
      </c>
      <c r="I131" s="3">
        <v>314</v>
      </c>
      <c r="J131" s="3">
        <v>5501</v>
      </c>
      <c r="K131" s="3">
        <v>8</v>
      </c>
      <c r="L131" s="11">
        <v>9898</v>
      </c>
      <c r="M131" s="3">
        <v>170</v>
      </c>
      <c r="N131" s="3">
        <v>10</v>
      </c>
      <c r="O131" s="3">
        <v>92</v>
      </c>
      <c r="P131" s="3">
        <v>0</v>
      </c>
      <c r="Q131" s="11">
        <v>272</v>
      </c>
      <c r="R131" s="11">
        <v>25081</v>
      </c>
    </row>
    <row r="132" spans="1:18">
      <c r="A132" t="s">
        <v>308</v>
      </c>
      <c r="B132" s="3">
        <v>13880</v>
      </c>
      <c r="C132" s="3">
        <v>2816</v>
      </c>
      <c r="D132" s="3">
        <v>412</v>
      </c>
      <c r="E132" s="3">
        <v>3990</v>
      </c>
      <c r="F132" s="3">
        <v>3</v>
      </c>
      <c r="G132" s="11">
        <v>7221</v>
      </c>
      <c r="H132" s="3">
        <v>895</v>
      </c>
      <c r="I132" s="3">
        <v>149</v>
      </c>
      <c r="J132" s="3">
        <v>1082</v>
      </c>
      <c r="K132" s="3">
        <v>5</v>
      </c>
      <c r="L132" s="11">
        <v>2131</v>
      </c>
      <c r="M132" s="3">
        <v>67</v>
      </c>
      <c r="N132" s="3">
        <v>16</v>
      </c>
      <c r="O132" s="3">
        <v>54</v>
      </c>
      <c r="P132" s="3">
        <v>0</v>
      </c>
      <c r="Q132" s="11">
        <v>137</v>
      </c>
      <c r="R132" s="11">
        <v>9489</v>
      </c>
    </row>
    <row r="133" spans="1:18">
      <c r="A133" t="s">
        <v>309</v>
      </c>
      <c r="B133" s="3">
        <v>2973</v>
      </c>
      <c r="C133" s="3">
        <v>395</v>
      </c>
      <c r="D133" s="3">
        <v>76</v>
      </c>
      <c r="E133" s="3">
        <v>269</v>
      </c>
      <c r="F133" s="3">
        <v>5</v>
      </c>
      <c r="G133" s="11">
        <v>745</v>
      </c>
      <c r="H133" s="3">
        <v>781</v>
      </c>
      <c r="I133" s="3">
        <v>164</v>
      </c>
      <c r="J133" s="3">
        <v>362</v>
      </c>
      <c r="K133" s="3">
        <v>16</v>
      </c>
      <c r="L133" s="11">
        <v>1323</v>
      </c>
      <c r="M133" s="3">
        <v>4</v>
      </c>
      <c r="N133" s="3">
        <v>1</v>
      </c>
      <c r="O133" s="3">
        <v>3</v>
      </c>
      <c r="P133" s="3">
        <v>0</v>
      </c>
      <c r="Q133" s="11">
        <v>8</v>
      </c>
      <c r="R133" s="11">
        <v>2076</v>
      </c>
    </row>
    <row r="134" spans="1:18">
      <c r="A134" t="s">
        <v>310</v>
      </c>
      <c r="B134" s="3">
        <v>16217</v>
      </c>
      <c r="C134" s="3">
        <v>2458</v>
      </c>
      <c r="D134" s="3">
        <v>358</v>
      </c>
      <c r="E134" s="3">
        <v>2556</v>
      </c>
      <c r="F134" s="3">
        <v>6</v>
      </c>
      <c r="G134" s="11">
        <v>5378</v>
      </c>
      <c r="H134" s="3">
        <v>2604</v>
      </c>
      <c r="I134" s="3">
        <v>475</v>
      </c>
      <c r="J134" s="3">
        <v>3291</v>
      </c>
      <c r="K134" s="3">
        <v>5</v>
      </c>
      <c r="L134" s="11">
        <v>6375</v>
      </c>
      <c r="M134" s="3">
        <v>41</v>
      </c>
      <c r="N134" s="3">
        <v>4</v>
      </c>
      <c r="O134" s="3">
        <v>33</v>
      </c>
      <c r="P134" s="3">
        <v>0</v>
      </c>
      <c r="Q134" s="11">
        <v>78</v>
      </c>
      <c r="R134" s="11">
        <v>11831</v>
      </c>
    </row>
    <row r="135" spans="1:18">
      <c r="A135" t="s">
        <v>311</v>
      </c>
      <c r="B135" s="3">
        <v>4537</v>
      </c>
      <c r="C135" s="3">
        <v>805</v>
      </c>
      <c r="D135" s="3">
        <v>139</v>
      </c>
      <c r="E135" s="3">
        <v>258</v>
      </c>
      <c r="F135" s="3">
        <v>0</v>
      </c>
      <c r="G135" s="11">
        <v>1202</v>
      </c>
      <c r="H135" s="3">
        <v>1236</v>
      </c>
      <c r="I135" s="3">
        <v>549</v>
      </c>
      <c r="J135" s="3">
        <v>479</v>
      </c>
      <c r="K135" s="3">
        <v>1</v>
      </c>
      <c r="L135" s="11">
        <v>2265</v>
      </c>
      <c r="M135" s="3">
        <v>18</v>
      </c>
      <c r="N135" s="3">
        <v>3</v>
      </c>
      <c r="O135" s="3">
        <v>3</v>
      </c>
      <c r="P135" s="3">
        <v>0</v>
      </c>
      <c r="Q135" s="11">
        <v>24</v>
      </c>
      <c r="R135" s="11">
        <v>3491</v>
      </c>
    </row>
    <row r="136" spans="1:18">
      <c r="A136" t="s">
        <v>312</v>
      </c>
      <c r="B136" s="3">
        <v>1273</v>
      </c>
      <c r="C136" s="3">
        <v>141</v>
      </c>
      <c r="D136" s="3">
        <v>31</v>
      </c>
      <c r="E136" s="3">
        <v>149</v>
      </c>
      <c r="F136" s="3">
        <v>2</v>
      </c>
      <c r="G136" s="11">
        <v>323</v>
      </c>
      <c r="H136" s="3">
        <v>231</v>
      </c>
      <c r="I136" s="3">
        <v>132</v>
      </c>
      <c r="J136" s="3">
        <v>273</v>
      </c>
      <c r="K136" s="3">
        <v>0</v>
      </c>
      <c r="L136" s="11">
        <v>636</v>
      </c>
      <c r="M136" s="3">
        <v>2</v>
      </c>
      <c r="N136" s="3">
        <v>0</v>
      </c>
      <c r="O136" s="3">
        <v>2</v>
      </c>
      <c r="P136" s="3">
        <v>0</v>
      </c>
      <c r="Q136" s="11">
        <v>4</v>
      </c>
      <c r="R136" s="11">
        <v>963</v>
      </c>
    </row>
    <row r="137" spans="1:18">
      <c r="A137" t="s">
        <v>313</v>
      </c>
      <c r="B137" s="3">
        <v>9601</v>
      </c>
      <c r="C137" s="3">
        <v>2316</v>
      </c>
      <c r="D137" s="3">
        <v>252</v>
      </c>
      <c r="E137" s="3">
        <v>2134</v>
      </c>
      <c r="F137" s="3">
        <v>4</v>
      </c>
      <c r="G137" s="11">
        <v>4706</v>
      </c>
      <c r="H137" s="3">
        <v>908</v>
      </c>
      <c r="I137" s="3">
        <v>106</v>
      </c>
      <c r="J137" s="3">
        <v>880</v>
      </c>
      <c r="K137" s="3">
        <v>3</v>
      </c>
      <c r="L137" s="11">
        <v>1897</v>
      </c>
      <c r="M137" s="3">
        <v>44</v>
      </c>
      <c r="N137" s="3">
        <v>2</v>
      </c>
      <c r="O137" s="3">
        <v>16</v>
      </c>
      <c r="P137" s="3">
        <v>0</v>
      </c>
      <c r="Q137" s="11">
        <v>62</v>
      </c>
      <c r="R137" s="11">
        <v>6665</v>
      </c>
    </row>
    <row r="138" spans="1:18">
      <c r="A138" t="s">
        <v>314</v>
      </c>
      <c r="B138" s="3">
        <v>5050</v>
      </c>
      <c r="C138" s="3">
        <v>904</v>
      </c>
      <c r="D138" s="3">
        <v>110</v>
      </c>
      <c r="E138" s="3">
        <v>934</v>
      </c>
      <c r="F138" s="3">
        <v>0</v>
      </c>
      <c r="G138" s="11">
        <v>1948</v>
      </c>
      <c r="H138" s="3">
        <v>887</v>
      </c>
      <c r="I138" s="3">
        <v>177</v>
      </c>
      <c r="J138" s="3">
        <v>507</v>
      </c>
      <c r="K138" s="3">
        <v>1</v>
      </c>
      <c r="L138" s="11">
        <v>1572</v>
      </c>
      <c r="M138" s="3">
        <v>11</v>
      </c>
      <c r="N138" s="3">
        <v>0</v>
      </c>
      <c r="O138" s="3">
        <v>7</v>
      </c>
      <c r="P138" s="3">
        <v>0</v>
      </c>
      <c r="Q138" s="11">
        <v>18</v>
      </c>
      <c r="R138" s="11">
        <v>3538</v>
      </c>
    </row>
    <row r="139" spans="1:18">
      <c r="A139" t="s">
        <v>315</v>
      </c>
      <c r="B139" s="3">
        <v>5782</v>
      </c>
      <c r="C139" s="3">
        <v>1676</v>
      </c>
      <c r="D139" s="3">
        <v>199</v>
      </c>
      <c r="E139" s="3">
        <v>604</v>
      </c>
      <c r="F139" s="3">
        <v>1</v>
      </c>
      <c r="G139" s="11">
        <v>2480</v>
      </c>
      <c r="H139" s="3">
        <v>973</v>
      </c>
      <c r="I139" s="3">
        <v>496</v>
      </c>
      <c r="J139" s="3">
        <v>335</v>
      </c>
      <c r="K139" s="3">
        <v>1</v>
      </c>
      <c r="L139" s="11">
        <v>1805</v>
      </c>
      <c r="M139" s="3">
        <v>31</v>
      </c>
      <c r="N139" s="3">
        <v>10</v>
      </c>
      <c r="O139" s="3">
        <v>10</v>
      </c>
      <c r="P139" s="3">
        <v>0</v>
      </c>
      <c r="Q139" s="11">
        <v>51</v>
      </c>
      <c r="R139" s="11">
        <v>4336</v>
      </c>
    </row>
    <row r="140" spans="1:18">
      <c r="A140" t="s">
        <v>316</v>
      </c>
      <c r="B140" s="3">
        <v>5959</v>
      </c>
      <c r="C140" s="3">
        <v>987</v>
      </c>
      <c r="D140" s="3">
        <v>115</v>
      </c>
      <c r="E140" s="3">
        <v>732</v>
      </c>
      <c r="F140" s="3">
        <v>0</v>
      </c>
      <c r="G140" s="11">
        <v>1834</v>
      </c>
      <c r="H140" s="3">
        <v>1294</v>
      </c>
      <c r="I140" s="3">
        <v>190</v>
      </c>
      <c r="J140" s="3">
        <v>1060</v>
      </c>
      <c r="K140" s="3">
        <v>0</v>
      </c>
      <c r="L140" s="11">
        <v>2544</v>
      </c>
      <c r="M140" s="3">
        <v>17</v>
      </c>
      <c r="N140" s="3">
        <v>1</v>
      </c>
      <c r="O140" s="3">
        <v>2</v>
      </c>
      <c r="P140" s="3">
        <v>0</v>
      </c>
      <c r="Q140" s="11">
        <v>20</v>
      </c>
      <c r="R140" s="11">
        <v>4398</v>
      </c>
    </row>
    <row r="141" spans="1:18">
      <c r="A141" t="s">
        <v>317</v>
      </c>
      <c r="B141" s="3">
        <v>25756</v>
      </c>
      <c r="C141" s="3">
        <v>4779</v>
      </c>
      <c r="D141" s="3">
        <v>468</v>
      </c>
      <c r="E141" s="3">
        <v>5907</v>
      </c>
      <c r="F141" s="3">
        <v>2</v>
      </c>
      <c r="G141" s="11">
        <v>11156</v>
      </c>
      <c r="H141" s="3">
        <v>3281</v>
      </c>
      <c r="I141" s="3">
        <v>322</v>
      </c>
      <c r="J141" s="3">
        <v>4050</v>
      </c>
      <c r="K141" s="3">
        <v>0</v>
      </c>
      <c r="L141" s="11">
        <v>7653</v>
      </c>
      <c r="M141" s="3">
        <v>85</v>
      </c>
      <c r="N141" s="3">
        <v>7</v>
      </c>
      <c r="O141" s="3">
        <v>47</v>
      </c>
      <c r="P141" s="3">
        <v>0</v>
      </c>
      <c r="Q141" s="11">
        <v>139</v>
      </c>
      <c r="R141" s="11">
        <v>18948</v>
      </c>
    </row>
    <row r="142" spans="1:18">
      <c r="A142" t="s">
        <v>318</v>
      </c>
      <c r="B142" s="3">
        <v>20195</v>
      </c>
      <c r="C142" s="3">
        <v>4015</v>
      </c>
      <c r="D142" s="3">
        <v>333</v>
      </c>
      <c r="E142" s="3">
        <v>4828</v>
      </c>
      <c r="F142" s="3">
        <v>9</v>
      </c>
      <c r="G142" s="11">
        <v>9185</v>
      </c>
      <c r="H142" s="3">
        <v>2310</v>
      </c>
      <c r="I142" s="3">
        <v>171</v>
      </c>
      <c r="J142" s="3">
        <v>2171</v>
      </c>
      <c r="K142" s="3">
        <v>8</v>
      </c>
      <c r="L142" s="11">
        <v>4660</v>
      </c>
      <c r="M142" s="3">
        <v>47</v>
      </c>
      <c r="N142" s="3">
        <v>2</v>
      </c>
      <c r="O142" s="3">
        <v>33</v>
      </c>
      <c r="P142" s="3">
        <v>0</v>
      </c>
      <c r="Q142" s="11">
        <v>82</v>
      </c>
      <c r="R142" s="11">
        <v>13927</v>
      </c>
    </row>
    <row r="143" spans="1:18">
      <c r="A143" t="s">
        <v>319</v>
      </c>
      <c r="B143" s="3">
        <v>13050</v>
      </c>
      <c r="C143" s="3">
        <v>3639</v>
      </c>
      <c r="D143" s="3">
        <v>406</v>
      </c>
      <c r="E143" s="3">
        <v>2474</v>
      </c>
      <c r="F143" s="3">
        <v>5</v>
      </c>
      <c r="G143" s="11">
        <v>6524</v>
      </c>
      <c r="H143" s="3">
        <v>1544</v>
      </c>
      <c r="I143" s="3">
        <v>400</v>
      </c>
      <c r="J143" s="3">
        <v>797</v>
      </c>
      <c r="K143" s="3">
        <v>5</v>
      </c>
      <c r="L143" s="11">
        <v>2746</v>
      </c>
      <c r="M143" s="3">
        <v>56</v>
      </c>
      <c r="N143" s="3">
        <v>6</v>
      </c>
      <c r="O143" s="3">
        <v>12</v>
      </c>
      <c r="P143" s="3">
        <v>0</v>
      </c>
      <c r="Q143" s="11">
        <v>74</v>
      </c>
      <c r="R143" s="11">
        <v>9344</v>
      </c>
    </row>
    <row r="144" spans="1:18">
      <c r="A144" t="s">
        <v>320</v>
      </c>
      <c r="B144" s="3">
        <v>7743</v>
      </c>
      <c r="C144" s="3">
        <v>1303</v>
      </c>
      <c r="D144" s="3">
        <v>434</v>
      </c>
      <c r="E144" s="3">
        <v>3097</v>
      </c>
      <c r="F144" s="3">
        <v>42</v>
      </c>
      <c r="G144" s="11">
        <v>4876</v>
      </c>
      <c r="H144" s="3">
        <v>333</v>
      </c>
      <c r="I144" s="3">
        <v>143</v>
      </c>
      <c r="J144" s="3">
        <v>789</v>
      </c>
      <c r="K144" s="3">
        <v>8</v>
      </c>
      <c r="L144" s="11">
        <v>1273</v>
      </c>
      <c r="M144" s="3">
        <v>26</v>
      </c>
      <c r="N144" s="3">
        <v>10</v>
      </c>
      <c r="O144" s="3">
        <v>24</v>
      </c>
      <c r="P144" s="3">
        <v>2</v>
      </c>
      <c r="Q144" s="11">
        <v>62</v>
      </c>
      <c r="R144" s="11">
        <v>6211</v>
      </c>
    </row>
    <row r="145" spans="1:18">
      <c r="A145" t="s">
        <v>321</v>
      </c>
      <c r="B145" s="3">
        <v>3959</v>
      </c>
      <c r="C145" s="3">
        <v>995</v>
      </c>
      <c r="D145" s="3">
        <v>84</v>
      </c>
      <c r="E145" s="3">
        <v>567</v>
      </c>
      <c r="F145" s="3">
        <v>6</v>
      </c>
      <c r="G145" s="11">
        <v>1652</v>
      </c>
      <c r="H145" s="3">
        <v>422</v>
      </c>
      <c r="I145" s="3">
        <v>61</v>
      </c>
      <c r="J145" s="3">
        <v>585</v>
      </c>
      <c r="K145" s="3">
        <v>6</v>
      </c>
      <c r="L145" s="11">
        <v>1074</v>
      </c>
      <c r="M145" s="3">
        <v>15</v>
      </c>
      <c r="N145" s="3">
        <v>0</v>
      </c>
      <c r="O145" s="3">
        <v>9</v>
      </c>
      <c r="P145" s="3">
        <v>0</v>
      </c>
      <c r="Q145" s="11">
        <v>24</v>
      </c>
      <c r="R145" s="11">
        <v>2750</v>
      </c>
    </row>
    <row r="146" spans="1:18">
      <c r="A146" t="s">
        <v>322</v>
      </c>
      <c r="B146" s="3">
        <v>40524</v>
      </c>
      <c r="C146" s="3">
        <v>7597</v>
      </c>
      <c r="D146" s="3">
        <v>837</v>
      </c>
      <c r="E146" s="3">
        <v>6737</v>
      </c>
      <c r="F146" s="3">
        <v>8</v>
      </c>
      <c r="G146" s="11">
        <v>15179</v>
      </c>
      <c r="H146" s="3">
        <v>5631</v>
      </c>
      <c r="I146" s="3">
        <v>555</v>
      </c>
      <c r="J146" s="3">
        <v>4359</v>
      </c>
      <c r="K146" s="3">
        <v>2</v>
      </c>
      <c r="L146" s="11">
        <v>10547</v>
      </c>
      <c r="M146" s="3">
        <v>168</v>
      </c>
      <c r="N146" s="3">
        <v>13</v>
      </c>
      <c r="O146" s="3">
        <v>79</v>
      </c>
      <c r="P146" s="3">
        <v>0</v>
      </c>
      <c r="Q146" s="11">
        <v>260</v>
      </c>
      <c r="R146" s="11">
        <v>25986</v>
      </c>
    </row>
    <row r="147" spans="1:18">
      <c r="A147" t="s">
        <v>323</v>
      </c>
      <c r="B147" s="3">
        <v>4928</v>
      </c>
      <c r="C147" s="3">
        <v>783</v>
      </c>
      <c r="D147" s="3">
        <v>47</v>
      </c>
      <c r="E147" s="3">
        <v>1197</v>
      </c>
      <c r="F147" s="3">
        <v>1</v>
      </c>
      <c r="G147" s="11">
        <v>2028</v>
      </c>
      <c r="H147" s="3">
        <v>752</v>
      </c>
      <c r="I147" s="3">
        <v>49</v>
      </c>
      <c r="J147" s="3">
        <v>708</v>
      </c>
      <c r="K147" s="3">
        <v>1</v>
      </c>
      <c r="L147" s="11">
        <v>1510</v>
      </c>
      <c r="M147" s="3">
        <v>10</v>
      </c>
      <c r="N147" s="3">
        <v>0</v>
      </c>
      <c r="O147" s="3">
        <v>11</v>
      </c>
      <c r="P147" s="3">
        <v>0</v>
      </c>
      <c r="Q147" s="11">
        <v>21</v>
      </c>
      <c r="R147" s="11">
        <v>3559</v>
      </c>
    </row>
    <row r="148" spans="1:18">
      <c r="A148" t="s">
        <v>324</v>
      </c>
      <c r="B148" s="3">
        <v>5873</v>
      </c>
      <c r="C148" s="3">
        <v>1229</v>
      </c>
      <c r="D148" s="3">
        <v>106</v>
      </c>
      <c r="E148" s="3">
        <v>572</v>
      </c>
      <c r="F148" s="3">
        <v>0</v>
      </c>
      <c r="G148" s="11">
        <v>1907</v>
      </c>
      <c r="H148" s="3">
        <v>1156</v>
      </c>
      <c r="I148" s="3">
        <v>295</v>
      </c>
      <c r="J148" s="3">
        <v>819</v>
      </c>
      <c r="K148" s="3">
        <v>0</v>
      </c>
      <c r="L148" s="11">
        <v>2270</v>
      </c>
      <c r="M148" s="3">
        <v>17</v>
      </c>
      <c r="N148" s="3">
        <v>2</v>
      </c>
      <c r="O148" s="3">
        <v>6</v>
      </c>
      <c r="P148" s="3">
        <v>0</v>
      </c>
      <c r="Q148" s="11">
        <v>25</v>
      </c>
      <c r="R148" s="11">
        <v>4202</v>
      </c>
    </row>
    <row r="149" spans="1:18">
      <c r="A149" t="s">
        <v>325</v>
      </c>
      <c r="B149" s="3">
        <v>13071</v>
      </c>
      <c r="C149" s="3">
        <v>3326</v>
      </c>
      <c r="D149" s="3">
        <v>425</v>
      </c>
      <c r="E149" s="3">
        <v>5020</v>
      </c>
      <c r="F149" s="3">
        <v>2</v>
      </c>
      <c r="G149" s="11">
        <v>8773</v>
      </c>
      <c r="H149" s="3">
        <v>790</v>
      </c>
      <c r="I149" s="3">
        <v>135</v>
      </c>
      <c r="J149" s="3">
        <v>1212</v>
      </c>
      <c r="K149" s="3">
        <v>2</v>
      </c>
      <c r="L149" s="11">
        <v>2139</v>
      </c>
      <c r="M149" s="3">
        <v>96</v>
      </c>
      <c r="N149" s="3">
        <v>4</v>
      </c>
      <c r="O149" s="3">
        <v>64</v>
      </c>
      <c r="P149" s="3">
        <v>0</v>
      </c>
      <c r="Q149" s="11">
        <v>164</v>
      </c>
      <c r="R149" s="11">
        <v>11076</v>
      </c>
    </row>
    <row r="150" spans="1:18">
      <c r="A150" t="s">
        <v>326</v>
      </c>
      <c r="B150" s="3">
        <v>16807</v>
      </c>
      <c r="C150" s="3">
        <v>3258</v>
      </c>
      <c r="D150" s="3">
        <v>326</v>
      </c>
      <c r="E150" s="3">
        <v>3645</v>
      </c>
      <c r="F150" s="3">
        <v>1</v>
      </c>
      <c r="G150" s="11">
        <v>7230</v>
      </c>
      <c r="H150" s="3">
        <v>1830</v>
      </c>
      <c r="I150" s="3">
        <v>136</v>
      </c>
      <c r="J150" s="3">
        <v>1989</v>
      </c>
      <c r="K150" s="3">
        <v>4</v>
      </c>
      <c r="L150" s="11">
        <v>3959</v>
      </c>
      <c r="M150" s="3">
        <v>45</v>
      </c>
      <c r="N150" s="3">
        <v>3</v>
      </c>
      <c r="O150" s="3">
        <v>25</v>
      </c>
      <c r="P150" s="3">
        <v>1</v>
      </c>
      <c r="Q150" s="11">
        <v>74</v>
      </c>
      <c r="R150" s="11">
        <v>11263</v>
      </c>
    </row>
    <row r="151" spans="1:18">
      <c r="A151" t="s">
        <v>327</v>
      </c>
      <c r="B151" s="3">
        <v>40336</v>
      </c>
      <c r="C151" s="3">
        <v>7862</v>
      </c>
      <c r="D151" s="3">
        <v>675</v>
      </c>
      <c r="E151" s="3">
        <v>7709</v>
      </c>
      <c r="F151" s="3">
        <v>1</v>
      </c>
      <c r="G151" s="11">
        <v>16247</v>
      </c>
      <c r="H151" s="3">
        <v>2597</v>
      </c>
      <c r="I151" s="3">
        <v>290</v>
      </c>
      <c r="J151" s="3">
        <v>2384</v>
      </c>
      <c r="K151" s="3">
        <v>3</v>
      </c>
      <c r="L151" s="11">
        <v>5274</v>
      </c>
      <c r="M151" s="3">
        <v>218</v>
      </c>
      <c r="N151" s="3">
        <v>28</v>
      </c>
      <c r="O151" s="3">
        <v>119</v>
      </c>
      <c r="P151" s="3">
        <v>0</v>
      </c>
      <c r="Q151" s="11">
        <v>365</v>
      </c>
      <c r="R151" s="11">
        <v>21886</v>
      </c>
    </row>
    <row r="152" spans="1:18">
      <c r="A152" t="s">
        <v>328</v>
      </c>
      <c r="B152" s="3">
        <v>50008</v>
      </c>
      <c r="C152" s="3">
        <v>16118</v>
      </c>
      <c r="D152" s="3">
        <v>1407</v>
      </c>
      <c r="E152" s="3">
        <v>11506</v>
      </c>
      <c r="F152" s="3">
        <v>5</v>
      </c>
      <c r="G152" s="11">
        <v>29036</v>
      </c>
      <c r="H152" s="3">
        <v>4499</v>
      </c>
      <c r="I152" s="3">
        <v>334</v>
      </c>
      <c r="J152" s="3">
        <v>3309</v>
      </c>
      <c r="K152" s="3">
        <v>6</v>
      </c>
      <c r="L152" s="11">
        <v>8148</v>
      </c>
      <c r="M152" s="3">
        <v>309</v>
      </c>
      <c r="N152" s="3">
        <v>16</v>
      </c>
      <c r="O152" s="3">
        <v>88</v>
      </c>
      <c r="P152" s="3">
        <v>0</v>
      </c>
      <c r="Q152" s="11">
        <v>413</v>
      </c>
      <c r="R152" s="11">
        <v>37597</v>
      </c>
    </row>
    <row r="153" spans="1:18">
      <c r="A153" t="s">
        <v>329</v>
      </c>
      <c r="B153" s="3">
        <v>16944</v>
      </c>
      <c r="C153" s="3">
        <v>4515</v>
      </c>
      <c r="D153" s="3">
        <v>404</v>
      </c>
      <c r="E153" s="3">
        <v>3016</v>
      </c>
      <c r="F153" s="3">
        <v>6</v>
      </c>
      <c r="G153" s="11">
        <v>7941</v>
      </c>
      <c r="H153" s="3">
        <v>1660</v>
      </c>
      <c r="I153" s="3">
        <v>192</v>
      </c>
      <c r="J153" s="3">
        <v>2042</v>
      </c>
      <c r="K153" s="3">
        <v>6</v>
      </c>
      <c r="L153" s="11">
        <v>3900</v>
      </c>
      <c r="M153" s="3">
        <v>75</v>
      </c>
      <c r="N153" s="3">
        <v>4</v>
      </c>
      <c r="O153" s="3">
        <v>19</v>
      </c>
      <c r="P153" s="3">
        <v>0</v>
      </c>
      <c r="Q153" s="11">
        <v>98</v>
      </c>
      <c r="R153" s="11">
        <v>11939</v>
      </c>
    </row>
    <row r="154" spans="1:18">
      <c r="A154" t="s">
        <v>330</v>
      </c>
      <c r="B154" s="3">
        <v>3632</v>
      </c>
      <c r="C154" s="3">
        <v>497</v>
      </c>
      <c r="D154" s="3">
        <v>65</v>
      </c>
      <c r="E154" s="3">
        <v>428</v>
      </c>
      <c r="F154" s="3">
        <v>0</v>
      </c>
      <c r="G154" s="11">
        <v>990</v>
      </c>
      <c r="H154" s="3">
        <v>843</v>
      </c>
      <c r="I154" s="3">
        <v>55</v>
      </c>
      <c r="J154" s="3">
        <v>629</v>
      </c>
      <c r="K154" s="3">
        <v>2</v>
      </c>
      <c r="L154" s="11">
        <v>1529</v>
      </c>
      <c r="M154" s="3">
        <v>4</v>
      </c>
      <c r="N154" s="3">
        <v>0</v>
      </c>
      <c r="O154" s="3">
        <v>3</v>
      </c>
      <c r="P154" s="3">
        <v>0</v>
      </c>
      <c r="Q154" s="11">
        <v>7</v>
      </c>
      <c r="R154" s="11">
        <v>2526</v>
      </c>
    </row>
    <row r="155" spans="1:18">
      <c r="A155" t="s">
        <v>331</v>
      </c>
      <c r="B155" s="3">
        <v>11735</v>
      </c>
      <c r="C155" s="3">
        <v>2053</v>
      </c>
      <c r="D155" s="3">
        <v>277</v>
      </c>
      <c r="E155" s="3">
        <v>1703</v>
      </c>
      <c r="F155" s="3">
        <v>2</v>
      </c>
      <c r="G155" s="11">
        <v>4035</v>
      </c>
      <c r="H155" s="3">
        <v>2370</v>
      </c>
      <c r="I155" s="3">
        <v>321</v>
      </c>
      <c r="J155" s="3">
        <v>2014</v>
      </c>
      <c r="K155" s="3">
        <v>9</v>
      </c>
      <c r="L155" s="11">
        <v>4714</v>
      </c>
      <c r="M155" s="3">
        <v>31</v>
      </c>
      <c r="N155" s="3">
        <v>8</v>
      </c>
      <c r="O155" s="3">
        <v>19</v>
      </c>
      <c r="P155" s="3">
        <v>0</v>
      </c>
      <c r="Q155" s="11">
        <v>58</v>
      </c>
      <c r="R155" s="11">
        <v>8807</v>
      </c>
    </row>
    <row r="156" spans="1:18">
      <c r="A156" t="s">
        <v>332</v>
      </c>
      <c r="B156" s="3">
        <v>14588</v>
      </c>
      <c r="C156" s="3">
        <v>3701</v>
      </c>
      <c r="D156" s="3">
        <v>341</v>
      </c>
      <c r="E156" s="3">
        <v>3513</v>
      </c>
      <c r="F156" s="3">
        <v>2</v>
      </c>
      <c r="G156" s="11">
        <v>7557</v>
      </c>
      <c r="H156" s="3">
        <v>1258</v>
      </c>
      <c r="I156" s="3">
        <v>115</v>
      </c>
      <c r="J156" s="3">
        <v>1222</v>
      </c>
      <c r="K156" s="3">
        <v>1</v>
      </c>
      <c r="L156" s="11">
        <v>2596</v>
      </c>
      <c r="M156" s="3">
        <v>71</v>
      </c>
      <c r="N156" s="3">
        <v>8</v>
      </c>
      <c r="O156" s="3">
        <v>32</v>
      </c>
      <c r="P156" s="3">
        <v>0</v>
      </c>
      <c r="Q156" s="11">
        <v>111</v>
      </c>
      <c r="R156" s="11">
        <v>10264</v>
      </c>
    </row>
    <row r="157" spans="1:18">
      <c r="A157" t="s">
        <v>333</v>
      </c>
      <c r="B157" s="3">
        <v>1553</v>
      </c>
      <c r="C157" s="3">
        <v>289</v>
      </c>
      <c r="D157" s="3">
        <v>52</v>
      </c>
      <c r="E157" s="3">
        <v>259</v>
      </c>
      <c r="F157" s="3">
        <v>1</v>
      </c>
      <c r="G157" s="11">
        <v>601</v>
      </c>
      <c r="H157" s="3">
        <v>272</v>
      </c>
      <c r="I157" s="3">
        <v>110</v>
      </c>
      <c r="J157" s="3">
        <v>199</v>
      </c>
      <c r="K157" s="3">
        <v>1</v>
      </c>
      <c r="L157" s="11">
        <v>582</v>
      </c>
      <c r="M157" s="3">
        <v>2</v>
      </c>
      <c r="N157" s="3">
        <v>0</v>
      </c>
      <c r="O157" s="3">
        <v>2</v>
      </c>
      <c r="P157" s="3">
        <v>0</v>
      </c>
      <c r="Q157" s="11">
        <v>4</v>
      </c>
      <c r="R157" s="11">
        <v>1187</v>
      </c>
    </row>
    <row r="158" spans="1:18">
      <c r="A158" t="s">
        <v>334</v>
      </c>
      <c r="B158" s="3">
        <v>3464</v>
      </c>
      <c r="C158" s="3">
        <v>951</v>
      </c>
      <c r="D158" s="3">
        <v>96</v>
      </c>
      <c r="E158" s="3">
        <v>310</v>
      </c>
      <c r="F158" s="3">
        <v>9</v>
      </c>
      <c r="G158" s="11">
        <v>1366</v>
      </c>
      <c r="H158" s="3">
        <v>464</v>
      </c>
      <c r="I158" s="3">
        <v>82</v>
      </c>
      <c r="J158" s="3">
        <v>225</v>
      </c>
      <c r="K158" s="3">
        <v>1</v>
      </c>
      <c r="L158" s="11">
        <v>772</v>
      </c>
      <c r="M158" s="3">
        <v>15</v>
      </c>
      <c r="N158" s="3">
        <v>3</v>
      </c>
      <c r="O158" s="3">
        <v>4</v>
      </c>
      <c r="P158" s="3">
        <v>0</v>
      </c>
      <c r="Q158" s="11">
        <v>22</v>
      </c>
      <c r="R158" s="11">
        <v>2160</v>
      </c>
    </row>
    <row r="159" spans="1:18">
      <c r="A159" t="s">
        <v>171</v>
      </c>
      <c r="B159" s="3">
        <v>14333</v>
      </c>
      <c r="C159" s="3">
        <v>4343</v>
      </c>
      <c r="D159" s="3">
        <v>540</v>
      </c>
      <c r="E159" s="3">
        <v>3764</v>
      </c>
      <c r="F159" s="3">
        <v>4</v>
      </c>
      <c r="G159" s="11">
        <v>8651</v>
      </c>
      <c r="H159" s="3">
        <v>829</v>
      </c>
      <c r="I159" s="3">
        <v>112</v>
      </c>
      <c r="J159" s="3">
        <v>729</v>
      </c>
      <c r="K159" s="3">
        <v>1</v>
      </c>
      <c r="L159" s="11">
        <v>1671</v>
      </c>
      <c r="M159" s="3">
        <v>106</v>
      </c>
      <c r="N159" s="3">
        <v>12</v>
      </c>
      <c r="O159" s="3">
        <v>36</v>
      </c>
      <c r="P159" s="3">
        <v>0</v>
      </c>
      <c r="Q159" s="11">
        <v>154</v>
      </c>
      <c r="R159" s="11">
        <v>10476</v>
      </c>
    </row>
    <row r="160" spans="1:18">
      <c r="A160" t="s">
        <v>335</v>
      </c>
      <c r="B160" s="3">
        <v>39560</v>
      </c>
      <c r="C160" s="3">
        <v>10857</v>
      </c>
      <c r="D160" s="3">
        <v>725</v>
      </c>
      <c r="E160" s="3">
        <v>7710</v>
      </c>
      <c r="F160" s="3">
        <v>13</v>
      </c>
      <c r="G160" s="11">
        <v>19305</v>
      </c>
      <c r="H160" s="3">
        <v>4432</v>
      </c>
      <c r="I160" s="3">
        <v>252</v>
      </c>
      <c r="J160" s="3">
        <v>2510</v>
      </c>
      <c r="K160" s="3">
        <v>16</v>
      </c>
      <c r="L160" s="11">
        <v>7210</v>
      </c>
      <c r="M160" s="3">
        <v>265</v>
      </c>
      <c r="N160" s="3">
        <v>9</v>
      </c>
      <c r="O160" s="3">
        <v>71</v>
      </c>
      <c r="P160" s="3">
        <v>1</v>
      </c>
      <c r="Q160" s="11">
        <v>346</v>
      </c>
      <c r="R160" s="11">
        <v>26861</v>
      </c>
    </row>
    <row r="161" spans="1:18">
      <c r="A161" t="s">
        <v>336</v>
      </c>
      <c r="B161" s="3">
        <v>4146</v>
      </c>
      <c r="C161" s="3">
        <v>1132</v>
      </c>
      <c r="D161" s="3">
        <v>177</v>
      </c>
      <c r="E161" s="3">
        <v>742</v>
      </c>
      <c r="F161" s="3">
        <v>2</v>
      </c>
      <c r="G161" s="11">
        <v>2053</v>
      </c>
      <c r="H161" s="3">
        <v>709</v>
      </c>
      <c r="I161" s="3">
        <v>61</v>
      </c>
      <c r="J161" s="3">
        <v>290</v>
      </c>
      <c r="K161" s="3">
        <v>0</v>
      </c>
      <c r="L161" s="11">
        <v>1060</v>
      </c>
      <c r="M161" s="3">
        <v>9</v>
      </c>
      <c r="N161" s="3">
        <v>2</v>
      </c>
      <c r="O161" s="3">
        <v>4</v>
      </c>
      <c r="P161" s="3">
        <v>0</v>
      </c>
      <c r="Q161" s="11">
        <v>15</v>
      </c>
      <c r="R161" s="11">
        <v>3128</v>
      </c>
    </row>
    <row r="162" spans="1:18">
      <c r="A162" t="s">
        <v>337</v>
      </c>
      <c r="B162" s="3">
        <v>6175</v>
      </c>
      <c r="C162" s="3">
        <v>1315</v>
      </c>
      <c r="D162" s="3">
        <v>106</v>
      </c>
      <c r="E162" s="3">
        <v>1211</v>
      </c>
      <c r="F162" s="3">
        <v>3</v>
      </c>
      <c r="G162" s="11">
        <v>2635</v>
      </c>
      <c r="H162" s="3">
        <v>1105</v>
      </c>
      <c r="I162" s="3">
        <v>100</v>
      </c>
      <c r="J162" s="3">
        <v>881</v>
      </c>
      <c r="K162" s="3">
        <v>1</v>
      </c>
      <c r="L162" s="11">
        <v>2087</v>
      </c>
      <c r="M162" s="3">
        <v>26</v>
      </c>
      <c r="N162" s="3">
        <v>4</v>
      </c>
      <c r="O162" s="3">
        <v>9</v>
      </c>
      <c r="P162" s="3">
        <v>0</v>
      </c>
      <c r="Q162" s="11">
        <v>39</v>
      </c>
      <c r="R162" s="11">
        <v>4761</v>
      </c>
    </row>
    <row r="163" spans="1:18">
      <c r="A163" t="s">
        <v>338</v>
      </c>
      <c r="B163" s="3">
        <v>5461</v>
      </c>
      <c r="C163" s="3">
        <v>1511</v>
      </c>
      <c r="D163" s="3">
        <v>117</v>
      </c>
      <c r="E163" s="3">
        <v>616</v>
      </c>
      <c r="F163" s="3">
        <v>2</v>
      </c>
      <c r="G163" s="11">
        <v>2246</v>
      </c>
      <c r="H163" s="3">
        <v>1211</v>
      </c>
      <c r="I163" s="3">
        <v>122</v>
      </c>
      <c r="J163" s="3">
        <v>847</v>
      </c>
      <c r="K163" s="3">
        <v>1</v>
      </c>
      <c r="L163" s="11">
        <v>2181</v>
      </c>
      <c r="M163" s="3">
        <v>17</v>
      </c>
      <c r="N163" s="3">
        <v>2</v>
      </c>
      <c r="O163" s="3">
        <v>4</v>
      </c>
      <c r="P163" s="3">
        <v>0</v>
      </c>
      <c r="Q163" s="11">
        <v>23</v>
      </c>
      <c r="R163" s="11">
        <v>4450</v>
      </c>
    </row>
    <row r="164" spans="1:18">
      <c r="A164" t="s">
        <v>339</v>
      </c>
      <c r="B164" s="3">
        <v>11671</v>
      </c>
      <c r="C164" s="3">
        <v>3743</v>
      </c>
      <c r="D164" s="3">
        <v>180</v>
      </c>
      <c r="E164" s="3">
        <v>1941</v>
      </c>
      <c r="F164" s="3">
        <v>5</v>
      </c>
      <c r="G164" s="11">
        <v>5869</v>
      </c>
      <c r="H164" s="3">
        <v>1451</v>
      </c>
      <c r="I164" s="3">
        <v>113</v>
      </c>
      <c r="J164" s="3">
        <v>922</v>
      </c>
      <c r="K164" s="3">
        <v>1</v>
      </c>
      <c r="L164" s="11">
        <v>2487</v>
      </c>
      <c r="M164" s="3">
        <v>46</v>
      </c>
      <c r="N164" s="3">
        <v>2</v>
      </c>
      <c r="O164" s="3">
        <v>12</v>
      </c>
      <c r="P164" s="3">
        <v>0</v>
      </c>
      <c r="Q164" s="11">
        <v>60</v>
      </c>
      <c r="R164" s="11">
        <v>8416</v>
      </c>
    </row>
    <row r="165" spans="1:18">
      <c r="A165" t="s">
        <v>502</v>
      </c>
      <c r="B165" s="3">
        <v>5428349</v>
      </c>
      <c r="C165" s="3">
        <v>1069214</v>
      </c>
      <c r="D165" s="3">
        <v>122870</v>
      </c>
      <c r="E165" s="3">
        <v>884185</v>
      </c>
      <c r="F165" s="3">
        <v>2419</v>
      </c>
      <c r="G165" s="11">
        <v>2078688</v>
      </c>
      <c r="H165" s="3">
        <v>868156</v>
      </c>
      <c r="I165" s="3">
        <v>87487</v>
      </c>
      <c r="J165" s="3">
        <v>811441</v>
      </c>
      <c r="K165" s="3">
        <v>6743</v>
      </c>
      <c r="L165" s="11">
        <v>1773827</v>
      </c>
      <c r="M165" s="3">
        <v>32234</v>
      </c>
      <c r="N165" s="3">
        <v>2338</v>
      </c>
      <c r="O165" s="3">
        <v>10610</v>
      </c>
      <c r="P165" s="3">
        <v>142</v>
      </c>
      <c r="Q165" s="11">
        <v>45324</v>
      </c>
      <c r="R165" s="11">
        <v>3897839</v>
      </c>
    </row>
  </sheetData>
  <mergeCells count="4">
    <mergeCell ref="A3:R3"/>
    <mergeCell ref="C4:G4"/>
    <mergeCell ref="H4:L4"/>
    <mergeCell ref="M4:Q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sheetViews>
  <sheetFormatPr defaultColWidth="11" defaultRowHeight="15.75"/>
  <sheetData>
    <row r="1" spans="1:4">
      <c r="A1" t="s">
        <v>503</v>
      </c>
    </row>
    <row r="2" spans="1:4">
      <c r="A2" t="s">
        <v>504</v>
      </c>
    </row>
    <row r="3" spans="1:4">
      <c r="A3" t="s">
        <v>178</v>
      </c>
      <c r="B3" t="s">
        <v>175</v>
      </c>
      <c r="C3" t="s">
        <v>342</v>
      </c>
      <c r="D3" t="s">
        <v>343</v>
      </c>
    </row>
    <row r="4" spans="1:4">
      <c r="A4" t="s">
        <v>182</v>
      </c>
      <c r="B4" s="3">
        <v>10955</v>
      </c>
      <c r="C4" s="3">
        <v>7144</v>
      </c>
      <c r="D4" s="3" t="s">
        <v>344</v>
      </c>
    </row>
    <row r="5" spans="1:4">
      <c r="A5" t="s">
        <v>183</v>
      </c>
      <c r="B5" s="3">
        <v>4371</v>
      </c>
      <c r="C5" s="3">
        <v>2938</v>
      </c>
      <c r="D5" s="3" t="s">
        <v>345</v>
      </c>
    </row>
    <row r="6" spans="1:4">
      <c r="A6" t="s">
        <v>184</v>
      </c>
      <c r="B6" s="3">
        <v>4981</v>
      </c>
      <c r="C6" s="3">
        <v>3951</v>
      </c>
      <c r="D6" s="3" t="s">
        <v>346</v>
      </c>
    </row>
    <row r="7" spans="1:4">
      <c r="A7" t="s">
        <v>185</v>
      </c>
      <c r="B7" s="3">
        <v>2162</v>
      </c>
      <c r="C7" s="3">
        <v>1603</v>
      </c>
      <c r="D7" s="3" t="s">
        <v>347</v>
      </c>
    </row>
    <row r="8" spans="1:4">
      <c r="A8" t="s">
        <v>186</v>
      </c>
      <c r="B8" s="3">
        <v>21737</v>
      </c>
      <c r="C8" s="3">
        <v>16330</v>
      </c>
      <c r="D8" s="3" t="s">
        <v>348</v>
      </c>
    </row>
    <row r="9" spans="1:4">
      <c r="A9" t="s">
        <v>187</v>
      </c>
      <c r="B9" s="3">
        <v>8761</v>
      </c>
      <c r="C9" s="3">
        <v>6224</v>
      </c>
      <c r="D9" s="3" t="s">
        <v>349</v>
      </c>
    </row>
    <row r="10" spans="1:4">
      <c r="A10" t="s">
        <v>188</v>
      </c>
      <c r="B10" s="3">
        <v>35096</v>
      </c>
      <c r="C10" s="3">
        <v>25315</v>
      </c>
      <c r="D10" s="3" t="s">
        <v>350</v>
      </c>
    </row>
    <row r="11" spans="1:4">
      <c r="A11" t="s">
        <v>189</v>
      </c>
      <c r="B11" s="3">
        <v>50680</v>
      </c>
      <c r="C11" s="3">
        <v>36180</v>
      </c>
      <c r="D11" s="3" t="s">
        <v>351</v>
      </c>
    </row>
    <row r="12" spans="1:4">
      <c r="A12" t="s">
        <v>190</v>
      </c>
      <c r="B12" s="3">
        <v>8497</v>
      </c>
      <c r="C12" s="3">
        <v>5991</v>
      </c>
      <c r="D12" s="3" t="s">
        <v>352</v>
      </c>
    </row>
    <row r="13" spans="1:4">
      <c r="A13" t="s">
        <v>191</v>
      </c>
      <c r="B13" s="3">
        <v>10311</v>
      </c>
      <c r="C13" s="3">
        <v>6252</v>
      </c>
      <c r="D13" s="3" t="s">
        <v>353</v>
      </c>
    </row>
    <row r="14" spans="1:4">
      <c r="A14" t="s">
        <v>192</v>
      </c>
      <c r="B14" s="3">
        <v>88719</v>
      </c>
      <c r="C14" s="3">
        <v>65015</v>
      </c>
      <c r="D14" s="3" t="s">
        <v>354</v>
      </c>
    </row>
    <row r="15" spans="1:4">
      <c r="A15" t="s">
        <v>193</v>
      </c>
      <c r="B15" s="3">
        <v>6381</v>
      </c>
      <c r="C15" s="3">
        <v>4940</v>
      </c>
      <c r="D15" s="3" t="s">
        <v>355</v>
      </c>
    </row>
    <row r="16" spans="1:4">
      <c r="A16" t="s">
        <v>194</v>
      </c>
      <c r="B16" s="3">
        <v>8743</v>
      </c>
      <c r="C16" s="3">
        <v>6052</v>
      </c>
      <c r="D16" s="3" t="s">
        <v>356</v>
      </c>
    </row>
    <row r="17" spans="1:4">
      <c r="A17" t="s">
        <v>195</v>
      </c>
      <c r="B17" s="3">
        <v>9281</v>
      </c>
      <c r="C17" s="3">
        <v>6797</v>
      </c>
      <c r="D17" s="3" t="s">
        <v>357</v>
      </c>
    </row>
    <row r="18" spans="1:4">
      <c r="A18" t="s">
        <v>196</v>
      </c>
      <c r="B18" s="3">
        <v>19513</v>
      </c>
      <c r="C18" s="3">
        <v>13511</v>
      </c>
      <c r="D18" s="3" t="s">
        <v>358</v>
      </c>
    </row>
    <row r="19" spans="1:4">
      <c r="A19" t="s">
        <v>197</v>
      </c>
      <c r="B19" s="3">
        <v>35718</v>
      </c>
      <c r="C19" s="3">
        <v>24201</v>
      </c>
      <c r="D19" s="3" t="s">
        <v>359</v>
      </c>
    </row>
    <row r="20" spans="1:4">
      <c r="A20" t="s">
        <v>198</v>
      </c>
      <c r="B20" s="3">
        <v>12928</v>
      </c>
      <c r="C20" s="3">
        <v>9837</v>
      </c>
      <c r="D20" s="3" t="s">
        <v>360</v>
      </c>
    </row>
    <row r="21" spans="1:4">
      <c r="A21" t="s">
        <v>199</v>
      </c>
      <c r="B21" s="3">
        <v>11837</v>
      </c>
      <c r="C21" s="3">
        <v>9443</v>
      </c>
      <c r="D21" s="3" t="s">
        <v>361</v>
      </c>
    </row>
    <row r="22" spans="1:4">
      <c r="A22" t="s">
        <v>200</v>
      </c>
      <c r="B22" s="3">
        <v>2850</v>
      </c>
      <c r="C22" s="3">
        <v>2210</v>
      </c>
      <c r="D22" s="3" t="s">
        <v>362</v>
      </c>
    </row>
    <row r="23" spans="1:4">
      <c r="A23" t="s">
        <v>201</v>
      </c>
      <c r="B23" s="3">
        <v>27268</v>
      </c>
      <c r="C23" s="3">
        <v>18092</v>
      </c>
      <c r="D23" s="3" t="s">
        <v>363</v>
      </c>
    </row>
    <row r="24" spans="1:4">
      <c r="A24" t="s">
        <v>202</v>
      </c>
      <c r="B24" s="3">
        <v>4890</v>
      </c>
      <c r="C24" s="3">
        <v>3545</v>
      </c>
      <c r="D24" s="3" t="s">
        <v>364</v>
      </c>
    </row>
    <row r="25" spans="1:4">
      <c r="A25" t="s">
        <v>203</v>
      </c>
      <c r="B25" s="3">
        <v>57996</v>
      </c>
      <c r="C25" s="3">
        <v>41773</v>
      </c>
      <c r="D25" s="3" t="s">
        <v>365</v>
      </c>
    </row>
    <row r="26" spans="1:4">
      <c r="A26" t="s">
        <v>204</v>
      </c>
      <c r="B26" s="3">
        <v>41328</v>
      </c>
      <c r="C26" s="3">
        <v>23867</v>
      </c>
      <c r="D26" s="3" t="s">
        <v>366</v>
      </c>
    </row>
    <row r="27" spans="1:4">
      <c r="A27" t="s">
        <v>205</v>
      </c>
      <c r="B27" s="3">
        <v>5290</v>
      </c>
      <c r="C27" s="3">
        <v>3795</v>
      </c>
      <c r="D27" s="3" t="s">
        <v>367</v>
      </c>
    </row>
    <row r="28" spans="1:4">
      <c r="A28" t="s">
        <v>206</v>
      </c>
      <c r="B28" s="3">
        <v>150424</v>
      </c>
      <c r="C28" s="3">
        <v>109161</v>
      </c>
      <c r="D28" s="3" t="s">
        <v>368</v>
      </c>
    </row>
    <row r="29" spans="1:4">
      <c r="A29" t="s">
        <v>207</v>
      </c>
      <c r="B29" s="3">
        <v>4152</v>
      </c>
      <c r="C29" s="3">
        <v>1505</v>
      </c>
      <c r="D29" s="3" t="s">
        <v>369</v>
      </c>
    </row>
    <row r="30" spans="1:4">
      <c r="A30" t="s">
        <v>208</v>
      </c>
      <c r="B30" s="3">
        <v>11844</v>
      </c>
      <c r="C30" s="3">
        <v>7923</v>
      </c>
      <c r="D30" s="3" t="s">
        <v>370</v>
      </c>
    </row>
    <row r="31" spans="1:4">
      <c r="A31" t="s">
        <v>209</v>
      </c>
      <c r="B31" s="3">
        <v>128873</v>
      </c>
      <c r="C31" s="3">
        <v>98569</v>
      </c>
      <c r="D31" s="3" t="s">
        <v>371</v>
      </c>
    </row>
    <row r="32" spans="1:4">
      <c r="A32" t="s">
        <v>210</v>
      </c>
      <c r="B32" s="3">
        <v>60266</v>
      </c>
      <c r="C32" s="3">
        <v>40631</v>
      </c>
      <c r="D32" s="3" t="s">
        <v>372</v>
      </c>
    </row>
    <row r="33" spans="1:4">
      <c r="A33" t="s">
        <v>211</v>
      </c>
      <c r="B33" s="3">
        <v>1773</v>
      </c>
      <c r="C33" s="3">
        <v>1415</v>
      </c>
      <c r="D33" s="3" t="s">
        <v>373</v>
      </c>
    </row>
    <row r="34" spans="1:4">
      <c r="A34" t="s">
        <v>212</v>
      </c>
      <c r="B34" s="3">
        <v>156049</v>
      </c>
      <c r="C34" s="3">
        <v>96457</v>
      </c>
      <c r="D34" s="3" t="s">
        <v>374</v>
      </c>
    </row>
    <row r="35" spans="1:4">
      <c r="A35" t="s">
        <v>213</v>
      </c>
      <c r="B35" s="3">
        <v>3626</v>
      </c>
      <c r="C35" s="3">
        <v>2486</v>
      </c>
      <c r="D35" s="3" t="s">
        <v>375</v>
      </c>
    </row>
    <row r="36" spans="1:4">
      <c r="A36" t="s">
        <v>214</v>
      </c>
      <c r="B36" s="3">
        <v>415314</v>
      </c>
      <c r="C36" s="3">
        <v>311245</v>
      </c>
      <c r="D36" s="3" t="s">
        <v>376</v>
      </c>
    </row>
    <row r="37" spans="1:4">
      <c r="A37" t="s">
        <v>215</v>
      </c>
      <c r="B37" s="3">
        <v>19905</v>
      </c>
      <c r="C37" s="3">
        <v>14579</v>
      </c>
      <c r="D37" s="3" t="s">
        <v>357</v>
      </c>
    </row>
    <row r="38" spans="1:4">
      <c r="A38" t="s">
        <v>216</v>
      </c>
      <c r="B38" s="3">
        <v>19536</v>
      </c>
      <c r="C38" s="3">
        <v>13395</v>
      </c>
      <c r="D38" s="3" t="s">
        <v>377</v>
      </c>
    </row>
    <row r="39" spans="1:4">
      <c r="A39" t="s">
        <v>217</v>
      </c>
      <c r="B39" s="3">
        <v>79821</v>
      </c>
      <c r="C39" s="3">
        <v>59183</v>
      </c>
      <c r="D39" s="3" t="s">
        <v>347</v>
      </c>
    </row>
    <row r="40" spans="1:4">
      <c r="A40" t="s">
        <v>218</v>
      </c>
      <c r="B40" s="3">
        <v>8400</v>
      </c>
      <c r="C40" s="3">
        <v>6071</v>
      </c>
      <c r="D40" s="3" t="s">
        <v>378</v>
      </c>
    </row>
    <row r="41" spans="1:4">
      <c r="A41" t="s">
        <v>219</v>
      </c>
      <c r="B41" s="3">
        <v>73888</v>
      </c>
      <c r="C41" s="3">
        <v>55807</v>
      </c>
      <c r="D41" s="3" t="s">
        <v>379</v>
      </c>
    </row>
    <row r="42" spans="1:4">
      <c r="A42" t="s">
        <v>220</v>
      </c>
      <c r="B42" s="3">
        <v>6956</v>
      </c>
      <c r="C42" s="3">
        <v>5168</v>
      </c>
      <c r="D42" s="3" t="s">
        <v>380</v>
      </c>
    </row>
    <row r="43" spans="1:4">
      <c r="A43" t="s">
        <v>221</v>
      </c>
      <c r="B43" s="3">
        <v>10451</v>
      </c>
      <c r="C43" s="3">
        <v>7428</v>
      </c>
      <c r="D43" s="3" t="s">
        <v>381</v>
      </c>
    </row>
    <row r="44" spans="1:4">
      <c r="A44" t="s">
        <v>222</v>
      </c>
      <c r="B44" s="3">
        <v>11006</v>
      </c>
      <c r="C44" s="3">
        <v>6117</v>
      </c>
      <c r="D44" s="3" t="s">
        <v>382</v>
      </c>
    </row>
    <row r="45" spans="1:4">
      <c r="A45" t="s">
        <v>223</v>
      </c>
      <c r="B45" s="3">
        <v>13217</v>
      </c>
      <c r="C45" s="3">
        <v>10277</v>
      </c>
      <c r="D45" s="3" t="s">
        <v>383</v>
      </c>
    </row>
    <row r="46" spans="1:4">
      <c r="A46" t="s">
        <v>224</v>
      </c>
      <c r="B46" s="3">
        <v>14145</v>
      </c>
      <c r="C46" s="3">
        <v>10538</v>
      </c>
      <c r="D46" s="3" t="s">
        <v>384</v>
      </c>
    </row>
    <row r="47" spans="1:4">
      <c r="A47" t="s">
        <v>225</v>
      </c>
      <c r="B47" s="3">
        <v>418611</v>
      </c>
      <c r="C47" s="3">
        <v>307474</v>
      </c>
      <c r="D47" s="3" t="s">
        <v>385</v>
      </c>
    </row>
    <row r="48" spans="1:4">
      <c r="A48" t="s">
        <v>226</v>
      </c>
      <c r="B48" s="3">
        <v>11032</v>
      </c>
      <c r="C48" s="3">
        <v>7807</v>
      </c>
      <c r="D48" s="3" t="s">
        <v>386</v>
      </c>
    </row>
    <row r="49" spans="1:4">
      <c r="A49" t="s">
        <v>227</v>
      </c>
      <c r="B49" s="3">
        <v>5680</v>
      </c>
      <c r="C49" s="3">
        <v>4332</v>
      </c>
      <c r="D49" s="3" t="s">
        <v>387</v>
      </c>
    </row>
    <row r="50" spans="1:4">
      <c r="A50" t="s">
        <v>228</v>
      </c>
      <c r="B50" s="3">
        <v>54258</v>
      </c>
      <c r="C50" s="3">
        <v>38112</v>
      </c>
      <c r="D50" s="3" t="s">
        <v>388</v>
      </c>
    </row>
    <row r="51" spans="1:4">
      <c r="A51" t="s">
        <v>229</v>
      </c>
      <c r="B51" s="3">
        <v>74210</v>
      </c>
      <c r="C51" s="3">
        <v>55484</v>
      </c>
      <c r="D51" s="3" t="s">
        <v>389</v>
      </c>
    </row>
    <row r="52" spans="1:4">
      <c r="A52" t="s">
        <v>230</v>
      </c>
      <c r="B52" s="3">
        <v>7767</v>
      </c>
      <c r="C52" s="3">
        <v>5382</v>
      </c>
      <c r="D52" s="3" t="s">
        <v>390</v>
      </c>
    </row>
    <row r="53" spans="1:4">
      <c r="A53" t="s">
        <v>231</v>
      </c>
      <c r="B53" s="3">
        <v>1864</v>
      </c>
      <c r="C53" s="3">
        <v>1114</v>
      </c>
      <c r="D53" s="3" t="s">
        <v>391</v>
      </c>
    </row>
    <row r="54" spans="1:4">
      <c r="A54" t="s">
        <v>232</v>
      </c>
      <c r="B54" s="3">
        <v>29368</v>
      </c>
      <c r="C54" s="3">
        <v>20896</v>
      </c>
      <c r="D54" s="3" t="s">
        <v>392</v>
      </c>
    </row>
    <row r="55" spans="1:4">
      <c r="A55" t="s">
        <v>233</v>
      </c>
      <c r="B55" s="3">
        <v>11182</v>
      </c>
      <c r="C55" s="3">
        <v>8209</v>
      </c>
      <c r="D55" s="3" t="s">
        <v>393</v>
      </c>
    </row>
    <row r="56" spans="1:4">
      <c r="A56" t="s">
        <v>234</v>
      </c>
      <c r="B56" s="3">
        <v>11080</v>
      </c>
      <c r="C56" s="3">
        <v>8127</v>
      </c>
      <c r="D56" s="3" t="s">
        <v>394</v>
      </c>
    </row>
    <row r="57" spans="1:4">
      <c r="A57" t="s">
        <v>235</v>
      </c>
      <c r="B57" s="3">
        <v>4886</v>
      </c>
      <c r="C57" s="3">
        <v>3586</v>
      </c>
      <c r="D57" s="3" t="s">
        <v>395</v>
      </c>
    </row>
    <row r="58" spans="1:4">
      <c r="A58" t="s">
        <v>236</v>
      </c>
      <c r="B58" s="3">
        <v>14514</v>
      </c>
      <c r="C58" s="3">
        <v>10128</v>
      </c>
      <c r="D58" s="3" t="s">
        <v>396</v>
      </c>
    </row>
    <row r="59" spans="1:4">
      <c r="A59" t="s">
        <v>237</v>
      </c>
      <c r="B59" s="3">
        <v>74541</v>
      </c>
      <c r="C59" s="3">
        <v>58828</v>
      </c>
      <c r="D59" s="3" t="s">
        <v>397</v>
      </c>
    </row>
    <row r="60" spans="1:4">
      <c r="A60" t="s">
        <v>238</v>
      </c>
      <c r="B60" s="3">
        <v>47235</v>
      </c>
      <c r="C60" s="3">
        <v>33028</v>
      </c>
      <c r="D60" s="3" t="s">
        <v>398</v>
      </c>
    </row>
    <row r="61" spans="1:4">
      <c r="A61" t="s">
        <v>239</v>
      </c>
      <c r="B61" s="3">
        <v>102354</v>
      </c>
      <c r="C61" s="3">
        <v>81997</v>
      </c>
      <c r="D61" s="3" t="s">
        <v>399</v>
      </c>
    </row>
    <row r="62" spans="1:4">
      <c r="A62" t="s">
        <v>240</v>
      </c>
      <c r="B62" s="3">
        <v>11215</v>
      </c>
      <c r="C62" s="3">
        <v>7822</v>
      </c>
      <c r="D62" s="3" t="s">
        <v>400</v>
      </c>
    </row>
    <row r="63" spans="1:4">
      <c r="A63" t="s">
        <v>241</v>
      </c>
      <c r="B63" s="3">
        <v>567174</v>
      </c>
      <c r="C63" s="3">
        <v>399237</v>
      </c>
      <c r="D63" s="3" t="s">
        <v>401</v>
      </c>
    </row>
    <row r="64" spans="1:4">
      <c r="A64" t="s">
        <v>242</v>
      </c>
      <c r="B64" s="3">
        <v>14825</v>
      </c>
      <c r="C64" s="3">
        <v>11087</v>
      </c>
      <c r="D64" s="3" t="s">
        <v>402</v>
      </c>
    </row>
    <row r="65" spans="1:4">
      <c r="A65" t="s">
        <v>243</v>
      </c>
      <c r="B65" s="3">
        <v>1856</v>
      </c>
      <c r="C65" s="3">
        <v>1346</v>
      </c>
      <c r="D65" s="3" t="s">
        <v>403</v>
      </c>
    </row>
    <row r="66" spans="1:4">
      <c r="A66" t="s">
        <v>244</v>
      </c>
      <c r="B66" s="3">
        <v>46963</v>
      </c>
      <c r="C66" s="3">
        <v>33286</v>
      </c>
      <c r="D66" s="3" t="s">
        <v>404</v>
      </c>
    </row>
    <row r="67" spans="1:4">
      <c r="A67" t="s">
        <v>245</v>
      </c>
      <c r="B67" s="3">
        <v>25347</v>
      </c>
      <c r="C67" s="3">
        <v>16989</v>
      </c>
      <c r="D67" s="3" t="s">
        <v>405</v>
      </c>
    </row>
    <row r="68" spans="1:4">
      <c r="A68" t="s">
        <v>246</v>
      </c>
      <c r="B68" s="3">
        <v>14939</v>
      </c>
      <c r="C68" s="3">
        <v>9459</v>
      </c>
      <c r="D68" s="3" t="s">
        <v>406</v>
      </c>
    </row>
    <row r="69" spans="1:4">
      <c r="A69" t="s">
        <v>247</v>
      </c>
      <c r="B69" s="3">
        <v>10525</v>
      </c>
      <c r="C69" s="3">
        <v>8352</v>
      </c>
      <c r="D69" s="3" t="s">
        <v>407</v>
      </c>
    </row>
    <row r="70" spans="1:4">
      <c r="A70" t="s">
        <v>248</v>
      </c>
      <c r="B70" s="3">
        <v>395934</v>
      </c>
      <c r="C70" s="3">
        <v>297824</v>
      </c>
      <c r="D70" s="3" t="s">
        <v>408</v>
      </c>
    </row>
    <row r="71" spans="1:4">
      <c r="A71" t="s">
        <v>249</v>
      </c>
      <c r="B71" s="3">
        <v>22311</v>
      </c>
      <c r="C71" s="3">
        <v>14710</v>
      </c>
      <c r="D71" s="3" t="s">
        <v>409</v>
      </c>
    </row>
    <row r="72" spans="1:4">
      <c r="A72" t="s">
        <v>250</v>
      </c>
      <c r="B72" s="3">
        <v>85079</v>
      </c>
      <c r="C72" s="3">
        <v>61633</v>
      </c>
      <c r="D72" s="3" t="s">
        <v>410</v>
      </c>
    </row>
    <row r="73" spans="1:4">
      <c r="A73" t="s">
        <v>251</v>
      </c>
      <c r="B73" s="3">
        <v>5599</v>
      </c>
      <c r="C73" s="3">
        <v>4118</v>
      </c>
      <c r="D73" s="3" t="s">
        <v>411</v>
      </c>
    </row>
    <row r="74" spans="1:4">
      <c r="A74" t="s">
        <v>252</v>
      </c>
      <c r="B74" s="3">
        <v>14543</v>
      </c>
      <c r="C74" s="3">
        <v>10447</v>
      </c>
      <c r="D74" s="3" t="s">
        <v>412</v>
      </c>
    </row>
    <row r="75" spans="1:4">
      <c r="A75" t="s">
        <v>253</v>
      </c>
      <c r="B75" s="3">
        <v>20258</v>
      </c>
      <c r="C75" s="3">
        <v>15562</v>
      </c>
      <c r="D75" s="3" t="s">
        <v>413</v>
      </c>
    </row>
    <row r="76" spans="1:4">
      <c r="A76" t="s">
        <v>254</v>
      </c>
      <c r="B76" s="3">
        <v>12629</v>
      </c>
      <c r="C76" s="3">
        <v>9572</v>
      </c>
      <c r="D76" s="3" t="s">
        <v>414</v>
      </c>
    </row>
    <row r="77" spans="1:4">
      <c r="A77" t="s">
        <v>255</v>
      </c>
      <c r="B77" s="3">
        <v>5462</v>
      </c>
      <c r="C77" s="3">
        <v>4193</v>
      </c>
      <c r="D77" s="3" t="s">
        <v>415</v>
      </c>
    </row>
    <row r="78" spans="1:4">
      <c r="A78" t="s">
        <v>256</v>
      </c>
      <c r="B78" s="3">
        <v>123177</v>
      </c>
      <c r="C78" s="3">
        <v>91700</v>
      </c>
      <c r="D78" s="3" t="s">
        <v>416</v>
      </c>
    </row>
    <row r="79" spans="1:4">
      <c r="A79" t="s">
        <v>257</v>
      </c>
      <c r="B79" s="3">
        <v>79762</v>
      </c>
      <c r="C79" s="3">
        <v>58292</v>
      </c>
      <c r="D79" s="3" t="s">
        <v>417</v>
      </c>
    </row>
    <row r="80" spans="1:4">
      <c r="A80" t="s">
        <v>258</v>
      </c>
      <c r="B80" s="3">
        <v>4825</v>
      </c>
      <c r="C80" s="3">
        <v>3739</v>
      </c>
      <c r="D80" s="3" t="s">
        <v>418</v>
      </c>
    </row>
    <row r="81" spans="1:4">
      <c r="A81" t="s">
        <v>259</v>
      </c>
      <c r="B81" s="3">
        <v>31874</v>
      </c>
      <c r="C81" s="3">
        <v>23791</v>
      </c>
      <c r="D81" s="3" t="s">
        <v>419</v>
      </c>
    </row>
    <row r="82" spans="1:4">
      <c r="A82" t="s">
        <v>260</v>
      </c>
      <c r="B82" s="3">
        <v>7972</v>
      </c>
      <c r="C82" s="3">
        <v>6065</v>
      </c>
      <c r="D82" s="3" t="s">
        <v>420</v>
      </c>
    </row>
    <row r="83" spans="1:4">
      <c r="A83" t="s">
        <v>261</v>
      </c>
      <c r="B83" s="3">
        <v>7469</v>
      </c>
      <c r="C83" s="3">
        <v>5379</v>
      </c>
      <c r="D83" s="3" t="s">
        <v>421</v>
      </c>
    </row>
    <row r="84" spans="1:4">
      <c r="A84" t="s">
        <v>262</v>
      </c>
      <c r="B84" s="3">
        <v>9806</v>
      </c>
      <c r="C84" s="3">
        <v>7344</v>
      </c>
      <c r="D84" s="3" t="s">
        <v>422</v>
      </c>
    </row>
    <row r="85" spans="1:4">
      <c r="A85" t="s">
        <v>263</v>
      </c>
      <c r="B85" s="3">
        <v>4839</v>
      </c>
      <c r="C85" s="3">
        <v>3421</v>
      </c>
      <c r="D85" s="3" t="s">
        <v>423</v>
      </c>
    </row>
    <row r="86" spans="1:4">
      <c r="A86" t="s">
        <v>264</v>
      </c>
      <c r="B86" s="3">
        <v>4968</v>
      </c>
      <c r="C86" s="3">
        <v>3796</v>
      </c>
      <c r="D86" s="3" t="s">
        <v>424</v>
      </c>
    </row>
    <row r="87" spans="1:4">
      <c r="A87" t="s">
        <v>265</v>
      </c>
      <c r="B87" s="3">
        <v>15683</v>
      </c>
      <c r="C87" s="3">
        <v>12165</v>
      </c>
      <c r="D87" s="3" t="s">
        <v>425</v>
      </c>
    </row>
    <row r="88" spans="1:4">
      <c r="A88" t="s">
        <v>266</v>
      </c>
      <c r="B88" s="3">
        <v>11649</v>
      </c>
      <c r="C88" s="3">
        <v>7647</v>
      </c>
      <c r="D88" s="3" t="s">
        <v>426</v>
      </c>
    </row>
    <row r="89" spans="1:4">
      <c r="A89" t="s">
        <v>267</v>
      </c>
      <c r="B89" s="3">
        <v>4258</v>
      </c>
      <c r="C89" s="3">
        <v>2991</v>
      </c>
      <c r="D89" s="3" t="s">
        <v>388</v>
      </c>
    </row>
    <row r="90" spans="1:4">
      <c r="A90" t="s">
        <v>268</v>
      </c>
      <c r="B90" s="3">
        <v>26002</v>
      </c>
      <c r="C90" s="3">
        <v>19739</v>
      </c>
      <c r="D90" s="3" t="s">
        <v>427</v>
      </c>
    </row>
    <row r="91" spans="1:4">
      <c r="A91" t="s">
        <v>269</v>
      </c>
      <c r="B91" s="3">
        <v>18585</v>
      </c>
      <c r="C91" s="3">
        <v>13669</v>
      </c>
      <c r="D91" s="3" t="s">
        <v>411</v>
      </c>
    </row>
    <row r="92" spans="1:4">
      <c r="A92" t="s">
        <v>270</v>
      </c>
      <c r="B92" s="3">
        <v>26780</v>
      </c>
      <c r="C92" s="3">
        <v>16248</v>
      </c>
      <c r="D92" s="3" t="s">
        <v>428</v>
      </c>
    </row>
    <row r="93" spans="1:4">
      <c r="A93" t="s">
        <v>271</v>
      </c>
      <c r="B93" s="3">
        <v>5955</v>
      </c>
      <c r="C93" s="3">
        <v>4459</v>
      </c>
      <c r="D93" s="3" t="s">
        <v>429</v>
      </c>
    </row>
    <row r="94" spans="1:4">
      <c r="A94" t="s">
        <v>272</v>
      </c>
      <c r="B94" s="3">
        <v>6507</v>
      </c>
      <c r="C94" s="3">
        <v>3841</v>
      </c>
      <c r="D94" s="3" t="s">
        <v>430</v>
      </c>
    </row>
    <row r="95" spans="1:4">
      <c r="A95" t="s">
        <v>273</v>
      </c>
      <c r="B95" s="3">
        <v>51198</v>
      </c>
      <c r="C95" s="3">
        <v>39343</v>
      </c>
      <c r="D95" s="3" t="s">
        <v>431</v>
      </c>
    </row>
    <row r="96" spans="1:4">
      <c r="A96" t="s">
        <v>274</v>
      </c>
      <c r="B96" s="3">
        <v>15422</v>
      </c>
      <c r="C96" s="3">
        <v>10977</v>
      </c>
      <c r="D96" s="3" t="s">
        <v>432</v>
      </c>
    </row>
    <row r="97" spans="1:4">
      <c r="A97" t="s">
        <v>275</v>
      </c>
      <c r="B97" s="3">
        <v>6456</v>
      </c>
      <c r="C97" s="3">
        <v>4817</v>
      </c>
      <c r="D97" s="3" t="s">
        <v>433</v>
      </c>
    </row>
    <row r="98" spans="1:4">
      <c r="A98" t="s">
        <v>276</v>
      </c>
      <c r="B98" s="3">
        <v>14243</v>
      </c>
      <c r="C98" s="3">
        <v>11193</v>
      </c>
      <c r="D98" s="3" t="s">
        <v>434</v>
      </c>
    </row>
    <row r="99" spans="1:4">
      <c r="A99" t="s">
        <v>277</v>
      </c>
      <c r="B99" s="3">
        <v>4323</v>
      </c>
      <c r="C99" s="3">
        <v>3207</v>
      </c>
      <c r="D99" s="3" t="s">
        <v>435</v>
      </c>
    </row>
    <row r="100" spans="1:4">
      <c r="A100" t="s">
        <v>278</v>
      </c>
      <c r="B100" s="3">
        <v>12129</v>
      </c>
      <c r="C100" s="3">
        <v>9658</v>
      </c>
      <c r="D100" s="3" t="s">
        <v>436</v>
      </c>
    </row>
    <row r="101" spans="1:4">
      <c r="A101" t="s">
        <v>279</v>
      </c>
      <c r="B101" s="3">
        <v>9030</v>
      </c>
      <c r="C101" s="3">
        <v>6396</v>
      </c>
      <c r="D101" s="3" t="s">
        <v>437</v>
      </c>
    </row>
    <row r="102" spans="1:4">
      <c r="A102" t="s">
        <v>280</v>
      </c>
      <c r="B102" s="3">
        <v>12950</v>
      </c>
      <c r="C102" s="3">
        <v>9319</v>
      </c>
      <c r="D102" s="3" t="s">
        <v>438</v>
      </c>
    </row>
    <row r="103" spans="1:4">
      <c r="A103" t="s">
        <v>281</v>
      </c>
      <c r="B103" s="3">
        <v>3858</v>
      </c>
      <c r="C103" s="3">
        <v>2805</v>
      </c>
      <c r="D103" s="3" t="s">
        <v>439</v>
      </c>
    </row>
    <row r="104" spans="1:4">
      <c r="A104" t="s">
        <v>282</v>
      </c>
      <c r="B104" s="3">
        <v>11586</v>
      </c>
      <c r="C104" s="3">
        <v>8324</v>
      </c>
      <c r="D104" s="3" t="s">
        <v>440</v>
      </c>
    </row>
    <row r="105" spans="1:4">
      <c r="A105" t="s">
        <v>283</v>
      </c>
      <c r="B105" s="3">
        <v>17363</v>
      </c>
      <c r="C105" s="3">
        <v>12325</v>
      </c>
      <c r="D105" s="3" t="s">
        <v>441</v>
      </c>
    </row>
    <row r="106" spans="1:4">
      <c r="A106" t="s">
        <v>284</v>
      </c>
      <c r="B106" s="3">
        <v>4789</v>
      </c>
      <c r="C106" s="3">
        <v>3866</v>
      </c>
      <c r="D106" s="3" t="s">
        <v>442</v>
      </c>
    </row>
    <row r="107" spans="1:4">
      <c r="A107" t="s">
        <v>285</v>
      </c>
      <c r="B107" s="3">
        <v>12263</v>
      </c>
      <c r="C107" s="3">
        <v>9075</v>
      </c>
      <c r="D107" s="3" t="s">
        <v>443</v>
      </c>
    </row>
    <row r="108" spans="1:4">
      <c r="A108" t="s">
        <v>286</v>
      </c>
      <c r="B108" s="3">
        <v>17208</v>
      </c>
      <c r="C108" s="3">
        <v>11398</v>
      </c>
      <c r="D108" s="3" t="s">
        <v>444</v>
      </c>
    </row>
    <row r="109" spans="1:4">
      <c r="A109" t="s">
        <v>287</v>
      </c>
      <c r="B109" s="3">
        <v>120879</v>
      </c>
      <c r="C109" s="3">
        <v>70962</v>
      </c>
      <c r="D109" s="3" t="s">
        <v>445</v>
      </c>
    </row>
    <row r="110" spans="1:4">
      <c r="A110" t="s">
        <v>288</v>
      </c>
      <c r="B110" s="3">
        <v>57939</v>
      </c>
      <c r="C110" s="3">
        <v>43435</v>
      </c>
      <c r="D110" s="3" t="s">
        <v>446</v>
      </c>
    </row>
    <row r="111" spans="1:4">
      <c r="A111" t="s">
        <v>289</v>
      </c>
      <c r="B111" s="3">
        <v>22362</v>
      </c>
      <c r="C111" s="3">
        <v>17889</v>
      </c>
      <c r="D111" s="3" t="s">
        <v>447</v>
      </c>
    </row>
    <row r="112" spans="1:4">
      <c r="A112" t="s">
        <v>290</v>
      </c>
      <c r="B112" s="3">
        <v>7661</v>
      </c>
      <c r="C112" s="3">
        <v>6307</v>
      </c>
      <c r="D112" s="3" t="s">
        <v>448</v>
      </c>
    </row>
    <row r="113" spans="1:4">
      <c r="A113" t="s">
        <v>291</v>
      </c>
      <c r="B113" s="3">
        <v>77831</v>
      </c>
      <c r="C113" s="3">
        <v>57604</v>
      </c>
      <c r="D113" s="3" t="s">
        <v>449</v>
      </c>
    </row>
    <row r="114" spans="1:4">
      <c r="A114" t="s">
        <v>292</v>
      </c>
      <c r="B114" s="3">
        <v>15818</v>
      </c>
      <c r="C114" s="3">
        <v>11573</v>
      </c>
      <c r="D114" s="3" t="s">
        <v>450</v>
      </c>
    </row>
    <row r="115" spans="1:4">
      <c r="A115" t="s">
        <v>293</v>
      </c>
      <c r="B115" s="3">
        <v>17169</v>
      </c>
      <c r="C115" s="3">
        <v>12738</v>
      </c>
      <c r="D115" s="3" t="s">
        <v>451</v>
      </c>
    </row>
    <row r="116" spans="1:4">
      <c r="A116" t="s">
        <v>294</v>
      </c>
      <c r="B116" s="3">
        <v>9650</v>
      </c>
      <c r="C116" s="3">
        <v>6877</v>
      </c>
      <c r="D116" s="3" t="s">
        <v>452</v>
      </c>
    </row>
    <row r="117" spans="1:4">
      <c r="A117" t="s">
        <v>295</v>
      </c>
      <c r="B117" s="3">
        <v>10630</v>
      </c>
      <c r="C117" s="3">
        <v>8162</v>
      </c>
      <c r="D117" s="3" t="s">
        <v>453</v>
      </c>
    </row>
    <row r="118" spans="1:4">
      <c r="A118" t="s">
        <v>296</v>
      </c>
      <c r="B118" s="3">
        <v>19256</v>
      </c>
      <c r="C118" s="3">
        <v>13696</v>
      </c>
      <c r="D118" s="3" t="s">
        <v>454</v>
      </c>
    </row>
    <row r="119" spans="1:4">
      <c r="A119" t="s">
        <v>297</v>
      </c>
      <c r="B119" s="3">
        <v>5206</v>
      </c>
      <c r="C119" s="3">
        <v>3704</v>
      </c>
      <c r="D119" s="3" t="s">
        <v>392</v>
      </c>
    </row>
    <row r="120" spans="1:4">
      <c r="A120" t="s">
        <v>298</v>
      </c>
      <c r="B120" s="3">
        <v>11299</v>
      </c>
      <c r="C120" s="3">
        <v>9259</v>
      </c>
      <c r="D120" s="3" t="s">
        <v>455</v>
      </c>
    </row>
    <row r="121" spans="1:4">
      <c r="A121" t="s">
        <v>299</v>
      </c>
      <c r="B121" s="3">
        <v>1453</v>
      </c>
      <c r="C121" s="3">
        <v>1147</v>
      </c>
      <c r="D121" s="3" t="s">
        <v>456</v>
      </c>
    </row>
    <row r="122" spans="1:4">
      <c r="A122" t="s">
        <v>300</v>
      </c>
      <c r="B122" s="3">
        <v>9704</v>
      </c>
      <c r="C122" s="3">
        <v>7501</v>
      </c>
      <c r="D122" s="3" t="s">
        <v>457</v>
      </c>
    </row>
    <row r="123" spans="1:4">
      <c r="A123" t="s">
        <v>301</v>
      </c>
      <c r="B123" s="3">
        <v>4046</v>
      </c>
      <c r="C123" s="3">
        <v>3074</v>
      </c>
      <c r="D123" s="3" t="s">
        <v>458</v>
      </c>
    </row>
    <row r="124" spans="1:4">
      <c r="A124" t="s">
        <v>302</v>
      </c>
      <c r="B124" s="3">
        <v>109016</v>
      </c>
      <c r="C124" s="3">
        <v>79498</v>
      </c>
      <c r="D124" s="3" t="s">
        <v>459</v>
      </c>
    </row>
    <row r="125" spans="1:4">
      <c r="A125" t="s">
        <v>303</v>
      </c>
      <c r="B125" s="3">
        <v>50676</v>
      </c>
      <c r="C125" s="3">
        <v>38260</v>
      </c>
      <c r="D125" s="3" t="s">
        <v>460</v>
      </c>
    </row>
    <row r="126" spans="1:4">
      <c r="A126" t="s">
        <v>304</v>
      </c>
      <c r="B126" s="3">
        <v>2401</v>
      </c>
      <c r="C126" s="3">
        <v>1760</v>
      </c>
      <c r="D126" s="3" t="s">
        <v>461</v>
      </c>
    </row>
    <row r="127" spans="1:4">
      <c r="A127" t="s">
        <v>305</v>
      </c>
      <c r="B127" s="3">
        <v>8396</v>
      </c>
      <c r="C127" s="3">
        <v>6131</v>
      </c>
      <c r="D127" s="3" t="s">
        <v>462</v>
      </c>
    </row>
    <row r="128" spans="1:4">
      <c r="A128" t="s">
        <v>306</v>
      </c>
      <c r="B128" s="3">
        <v>5025</v>
      </c>
      <c r="C128" s="3">
        <v>3795</v>
      </c>
      <c r="D128" s="3" t="s">
        <v>463</v>
      </c>
    </row>
    <row r="129" spans="1:4">
      <c r="A129" t="s">
        <v>307</v>
      </c>
      <c r="B129" s="3">
        <v>35670</v>
      </c>
      <c r="C129" s="3">
        <v>25200</v>
      </c>
      <c r="D129" s="3" t="s">
        <v>464</v>
      </c>
    </row>
    <row r="130" spans="1:4">
      <c r="A130" t="s">
        <v>308</v>
      </c>
      <c r="B130" s="3">
        <v>13880</v>
      </c>
      <c r="C130" s="3">
        <v>9568</v>
      </c>
      <c r="D130" s="3" t="s">
        <v>465</v>
      </c>
    </row>
    <row r="131" spans="1:4">
      <c r="A131" t="s">
        <v>309</v>
      </c>
      <c r="B131" s="3">
        <v>2973</v>
      </c>
      <c r="C131" s="3">
        <v>2093</v>
      </c>
      <c r="D131" s="3" t="s">
        <v>466</v>
      </c>
    </row>
    <row r="132" spans="1:4">
      <c r="A132" t="s">
        <v>310</v>
      </c>
      <c r="B132" s="3">
        <v>16217</v>
      </c>
      <c r="C132" s="3">
        <v>11916</v>
      </c>
      <c r="D132" s="3" t="s">
        <v>467</v>
      </c>
    </row>
    <row r="133" spans="1:4">
      <c r="A133" t="s">
        <v>311</v>
      </c>
      <c r="B133" s="3">
        <v>4537</v>
      </c>
      <c r="C133" s="3">
        <v>3516</v>
      </c>
      <c r="D133" s="3" t="s">
        <v>468</v>
      </c>
    </row>
    <row r="134" spans="1:4">
      <c r="A134" t="s">
        <v>312</v>
      </c>
      <c r="B134" s="3">
        <v>1273</v>
      </c>
      <c r="C134" s="3">
        <v>970</v>
      </c>
      <c r="D134" s="3" t="s">
        <v>469</v>
      </c>
    </row>
    <row r="135" spans="1:4">
      <c r="A135" t="s">
        <v>313</v>
      </c>
      <c r="B135" s="3">
        <v>9601</v>
      </c>
      <c r="C135" s="3">
        <v>6713</v>
      </c>
      <c r="D135" s="3" t="s">
        <v>398</v>
      </c>
    </row>
    <row r="136" spans="1:4">
      <c r="A136" t="s">
        <v>314</v>
      </c>
      <c r="B136" s="3">
        <v>5050</v>
      </c>
      <c r="C136" s="3">
        <v>3560</v>
      </c>
      <c r="D136" s="3" t="s">
        <v>470</v>
      </c>
    </row>
    <row r="137" spans="1:4">
      <c r="A137" t="s">
        <v>315</v>
      </c>
      <c r="B137" s="3">
        <v>5782</v>
      </c>
      <c r="C137" s="3">
        <v>4372</v>
      </c>
      <c r="D137" s="3" t="s">
        <v>471</v>
      </c>
    </row>
    <row r="138" spans="1:4">
      <c r="A138" t="s">
        <v>316</v>
      </c>
      <c r="B138" s="3">
        <v>5959</v>
      </c>
      <c r="C138" s="3">
        <v>4427</v>
      </c>
      <c r="D138" s="3" t="s">
        <v>472</v>
      </c>
    </row>
    <row r="139" spans="1:4">
      <c r="A139" t="s">
        <v>317</v>
      </c>
      <c r="B139" s="3">
        <v>25756</v>
      </c>
      <c r="C139" s="3">
        <v>19070</v>
      </c>
      <c r="D139" s="3" t="s">
        <v>473</v>
      </c>
    </row>
    <row r="140" spans="1:4">
      <c r="A140" t="s">
        <v>318</v>
      </c>
      <c r="B140" s="3">
        <v>20195</v>
      </c>
      <c r="C140" s="3">
        <v>13983</v>
      </c>
      <c r="D140" s="3" t="s">
        <v>358</v>
      </c>
    </row>
    <row r="141" spans="1:4">
      <c r="A141" t="s">
        <v>319</v>
      </c>
      <c r="B141" s="3">
        <v>13050</v>
      </c>
      <c r="C141" s="3">
        <v>9389</v>
      </c>
      <c r="D141" s="3" t="s">
        <v>474</v>
      </c>
    </row>
    <row r="142" spans="1:4">
      <c r="A142" t="s">
        <v>320</v>
      </c>
      <c r="B142" s="3">
        <v>7743</v>
      </c>
      <c r="C142" s="3">
        <v>6340</v>
      </c>
      <c r="D142" s="3" t="s">
        <v>475</v>
      </c>
    </row>
    <row r="143" spans="1:4">
      <c r="A143" t="s">
        <v>321</v>
      </c>
      <c r="B143" s="3">
        <v>3959</v>
      </c>
      <c r="C143" s="3">
        <v>2764</v>
      </c>
      <c r="D143" s="3" t="s">
        <v>476</v>
      </c>
    </row>
    <row r="144" spans="1:4">
      <c r="A144" t="s">
        <v>322</v>
      </c>
      <c r="B144" s="3">
        <v>40524</v>
      </c>
      <c r="C144" s="3">
        <v>26123</v>
      </c>
      <c r="D144" s="3" t="s">
        <v>477</v>
      </c>
    </row>
    <row r="145" spans="1:4">
      <c r="A145" t="s">
        <v>323</v>
      </c>
      <c r="B145" s="3">
        <v>4928</v>
      </c>
      <c r="C145" s="3">
        <v>3585</v>
      </c>
      <c r="D145" s="3" t="s">
        <v>478</v>
      </c>
    </row>
    <row r="146" spans="1:4">
      <c r="A146" t="s">
        <v>324</v>
      </c>
      <c r="B146" s="3">
        <v>5873</v>
      </c>
      <c r="C146" s="3">
        <v>4228</v>
      </c>
      <c r="D146" s="3" t="s">
        <v>479</v>
      </c>
    </row>
    <row r="147" spans="1:4">
      <c r="A147" t="s">
        <v>325</v>
      </c>
      <c r="B147" s="3">
        <v>13071</v>
      </c>
      <c r="C147" s="3">
        <v>11218</v>
      </c>
      <c r="D147" s="3" t="s">
        <v>480</v>
      </c>
    </row>
    <row r="148" spans="1:4">
      <c r="A148" t="s">
        <v>326</v>
      </c>
      <c r="B148" s="3">
        <v>16807</v>
      </c>
      <c r="C148" s="3">
        <v>11325</v>
      </c>
      <c r="D148" s="3" t="s">
        <v>481</v>
      </c>
    </row>
    <row r="149" spans="1:4">
      <c r="A149" t="s">
        <v>327</v>
      </c>
      <c r="B149" s="3">
        <v>40336</v>
      </c>
      <c r="C149" s="3">
        <v>22112</v>
      </c>
      <c r="D149" s="3" t="s">
        <v>482</v>
      </c>
    </row>
    <row r="150" spans="1:4">
      <c r="A150" t="s">
        <v>328</v>
      </c>
      <c r="B150" s="3">
        <v>50008</v>
      </c>
      <c r="C150" s="3">
        <v>37743</v>
      </c>
      <c r="D150" s="3" t="s">
        <v>483</v>
      </c>
    </row>
    <row r="151" spans="1:4">
      <c r="A151" t="s">
        <v>329</v>
      </c>
      <c r="B151" s="3">
        <v>16944</v>
      </c>
      <c r="C151" s="3">
        <v>12005</v>
      </c>
      <c r="D151" s="3" t="s">
        <v>484</v>
      </c>
    </row>
    <row r="152" spans="1:4">
      <c r="A152" t="s">
        <v>330</v>
      </c>
      <c r="B152" s="3">
        <v>3632</v>
      </c>
      <c r="C152" s="3">
        <v>2548</v>
      </c>
      <c r="D152" s="3" t="s">
        <v>485</v>
      </c>
    </row>
    <row r="153" spans="1:4">
      <c r="A153" t="s">
        <v>331</v>
      </c>
      <c r="B153" s="3">
        <v>11735</v>
      </c>
      <c r="C153" s="3">
        <v>8867</v>
      </c>
      <c r="D153" s="3" t="s">
        <v>486</v>
      </c>
    </row>
    <row r="154" spans="1:4">
      <c r="A154" t="s">
        <v>332</v>
      </c>
      <c r="B154" s="3">
        <v>14588</v>
      </c>
      <c r="C154" s="3">
        <v>10349</v>
      </c>
      <c r="D154" s="3" t="s">
        <v>487</v>
      </c>
    </row>
    <row r="155" spans="1:4">
      <c r="A155" t="s">
        <v>333</v>
      </c>
      <c r="B155" s="3">
        <v>1553</v>
      </c>
      <c r="C155" s="3">
        <v>1193</v>
      </c>
      <c r="D155" s="3" t="s">
        <v>413</v>
      </c>
    </row>
    <row r="156" spans="1:4">
      <c r="A156" t="s">
        <v>334</v>
      </c>
      <c r="B156" s="3">
        <v>3464</v>
      </c>
      <c r="C156" s="3">
        <v>2184</v>
      </c>
      <c r="D156" s="3" t="s">
        <v>488</v>
      </c>
    </row>
    <row r="157" spans="1:4">
      <c r="A157" t="s">
        <v>171</v>
      </c>
      <c r="B157" s="3">
        <v>14333</v>
      </c>
      <c r="C157" s="3">
        <v>10547</v>
      </c>
      <c r="D157" s="3" t="s">
        <v>489</v>
      </c>
    </row>
    <row r="158" spans="1:4">
      <c r="A158" t="s">
        <v>335</v>
      </c>
      <c r="B158" s="3">
        <v>39560</v>
      </c>
      <c r="C158" s="3">
        <v>27073</v>
      </c>
      <c r="D158" s="3" t="s">
        <v>490</v>
      </c>
    </row>
    <row r="159" spans="1:4">
      <c r="A159" t="s">
        <v>336</v>
      </c>
      <c r="B159" s="3">
        <v>4146</v>
      </c>
      <c r="C159" s="3">
        <v>3163</v>
      </c>
      <c r="D159" s="3" t="s">
        <v>491</v>
      </c>
    </row>
    <row r="160" spans="1:4">
      <c r="A160" t="s">
        <v>337</v>
      </c>
      <c r="B160" s="3">
        <v>6175</v>
      </c>
      <c r="C160" s="3">
        <v>4794</v>
      </c>
      <c r="D160" s="3" t="s">
        <v>492</v>
      </c>
    </row>
    <row r="161" spans="1:4">
      <c r="A161" t="s">
        <v>338</v>
      </c>
      <c r="B161" s="3">
        <v>5461</v>
      </c>
      <c r="C161" s="3">
        <v>4482</v>
      </c>
      <c r="D161" s="3" t="s">
        <v>493</v>
      </c>
    </row>
    <row r="162" spans="1:4">
      <c r="A162" t="s">
        <v>339</v>
      </c>
      <c r="B162" s="3">
        <v>11671</v>
      </c>
      <c r="C162" s="3">
        <v>8472</v>
      </c>
      <c r="D162" s="3" t="s">
        <v>494</v>
      </c>
    </row>
    <row r="163" spans="1:4">
      <c r="A163" t="s">
        <v>340</v>
      </c>
      <c r="B163" s="3">
        <v>5428980</v>
      </c>
      <c r="C163" s="3">
        <v>3919355</v>
      </c>
      <c r="D163" s="3" t="s">
        <v>495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workbookViewId="0">
      <pane xSplit="2" ySplit="3" topLeftCell="C4" activePane="bottomRight" state="frozen"/>
      <selection pane="topRight"/>
      <selection pane="bottomLeft"/>
      <selection pane="bottomRight" activeCell="D23" sqref="D23"/>
    </sheetView>
  </sheetViews>
  <sheetFormatPr defaultColWidth="8.875" defaultRowHeight="15"/>
  <cols>
    <col min="1" max="1" width="7.125" style="5" bestFit="1" customWidth="1"/>
    <col min="2" max="2" width="14.625" style="5" bestFit="1" customWidth="1"/>
    <col min="3" max="3" width="6.875" style="5" bestFit="1" customWidth="1"/>
    <col min="4" max="4" width="9.875" style="5" bestFit="1" customWidth="1"/>
    <col min="5" max="6" width="8.625" style="5" bestFit="1" customWidth="1"/>
    <col min="7" max="7" width="8.875" style="5"/>
    <col min="8" max="10" width="6.875" style="5" bestFit="1" customWidth="1"/>
    <col min="11" max="12" width="9.875" style="5" bestFit="1" customWidth="1"/>
    <col min="13" max="13" width="6.875" style="5" bestFit="1" customWidth="1"/>
    <col min="14" max="14" width="8" style="5" bestFit="1" customWidth="1"/>
    <col min="15" max="15" width="4.875" style="5" bestFit="1" customWidth="1"/>
    <col min="16" max="16384" width="8.875" style="5"/>
  </cols>
  <sheetData>
    <row r="1" spans="1:17">
      <c r="A1" s="7" t="s">
        <v>523</v>
      </c>
      <c r="C1" s="5" t="s">
        <v>517</v>
      </c>
      <c r="D1" s="5" t="s">
        <v>517</v>
      </c>
      <c r="E1" s="5" t="s">
        <v>154</v>
      </c>
      <c r="F1" s="5" t="s">
        <v>154</v>
      </c>
      <c r="G1" s="5" t="s">
        <v>516</v>
      </c>
      <c r="H1" s="5" t="s">
        <v>516</v>
      </c>
      <c r="I1" s="5" t="s">
        <v>515</v>
      </c>
      <c r="J1" s="5" t="s">
        <v>515</v>
      </c>
      <c r="K1" s="5" t="s">
        <v>513</v>
      </c>
      <c r="L1" s="5" t="s">
        <v>513</v>
      </c>
      <c r="Q1" s="8" t="s">
        <v>524</v>
      </c>
    </row>
    <row r="2" spans="1:17">
      <c r="A2" s="5" t="s">
        <v>522</v>
      </c>
      <c r="B2" s="5" t="s">
        <v>522</v>
      </c>
      <c r="C2" s="5" t="s">
        <v>514</v>
      </c>
      <c r="D2" s="5" t="s">
        <v>512</v>
      </c>
      <c r="E2" s="5" t="s">
        <v>514</v>
      </c>
      <c r="F2" s="5" t="s">
        <v>512</v>
      </c>
      <c r="G2" s="5" t="s">
        <v>514</v>
      </c>
      <c r="H2" s="5" t="s">
        <v>512</v>
      </c>
      <c r="I2" s="5" t="s">
        <v>514</v>
      </c>
      <c r="J2" s="5" t="s">
        <v>512</v>
      </c>
      <c r="K2" s="5" t="s">
        <v>514</v>
      </c>
      <c r="L2" s="5" t="s">
        <v>512</v>
      </c>
      <c r="M2" s="5" t="s">
        <v>509</v>
      </c>
      <c r="N2" s="5" t="s">
        <v>507</v>
      </c>
    </row>
    <row r="3" spans="1:17">
      <c r="A3" s="5" t="s">
        <v>521</v>
      </c>
      <c r="B3" s="5" t="s">
        <v>520</v>
      </c>
      <c r="C3" s="5" t="s">
        <v>506</v>
      </c>
      <c r="D3" s="5" t="s">
        <v>506</v>
      </c>
      <c r="E3" s="5" t="s">
        <v>506</v>
      </c>
      <c r="F3" s="5" t="s">
        <v>506</v>
      </c>
      <c r="G3" s="5" t="s">
        <v>506</v>
      </c>
      <c r="H3" s="5" t="s">
        <v>506</v>
      </c>
      <c r="I3" s="5" t="s">
        <v>506</v>
      </c>
      <c r="J3" s="5" t="s">
        <v>506</v>
      </c>
      <c r="K3" s="5" t="s">
        <v>506</v>
      </c>
      <c r="L3" s="5" t="s">
        <v>506</v>
      </c>
      <c r="M3" s="5" t="s">
        <v>506</v>
      </c>
      <c r="N3" s="5" t="s">
        <v>506</v>
      </c>
    </row>
    <row r="4" spans="1:17">
      <c r="A4" s="5">
        <v>1</v>
      </c>
      <c r="B4" s="5" t="s">
        <v>1</v>
      </c>
      <c r="C4" s="6">
        <v>1145</v>
      </c>
      <c r="D4" s="5">
        <v>804</v>
      </c>
      <c r="E4" s="6">
        <v>4139</v>
      </c>
      <c r="F4" s="6">
        <v>3630</v>
      </c>
      <c r="G4" s="5">
        <v>13</v>
      </c>
      <c r="H4" s="5">
        <v>16</v>
      </c>
      <c r="I4" s="5">
        <v>49</v>
      </c>
      <c r="J4" s="5">
        <v>44</v>
      </c>
      <c r="K4" s="5">
        <v>1</v>
      </c>
      <c r="L4" s="5">
        <v>2</v>
      </c>
      <c r="M4" s="5">
        <v>187</v>
      </c>
      <c r="N4" s="6">
        <v>10030</v>
      </c>
    </row>
    <row r="5" spans="1:17">
      <c r="A5" s="5">
        <v>2</v>
      </c>
      <c r="B5" s="5" t="s">
        <v>2</v>
      </c>
      <c r="C5" s="5">
        <v>485</v>
      </c>
      <c r="D5" s="5">
        <v>340</v>
      </c>
      <c r="E5" s="6">
        <v>1598</v>
      </c>
      <c r="F5" s="6">
        <v>1399</v>
      </c>
      <c r="G5" s="5">
        <v>0</v>
      </c>
      <c r="H5" s="5">
        <v>2</v>
      </c>
      <c r="I5" s="5">
        <v>77</v>
      </c>
      <c r="J5" s="5">
        <v>60</v>
      </c>
      <c r="K5" s="5">
        <v>1</v>
      </c>
      <c r="L5" s="5">
        <v>0</v>
      </c>
      <c r="M5" s="5">
        <v>18</v>
      </c>
      <c r="N5" s="6">
        <v>3980</v>
      </c>
    </row>
    <row r="6" spans="1:17">
      <c r="A6" s="5">
        <v>3</v>
      </c>
      <c r="B6" s="5" t="s">
        <v>3</v>
      </c>
      <c r="C6" s="5">
        <v>411</v>
      </c>
      <c r="D6" s="5">
        <v>240</v>
      </c>
      <c r="E6" s="6">
        <v>2175</v>
      </c>
      <c r="F6" s="6">
        <v>1928</v>
      </c>
      <c r="G6" s="5">
        <v>6</v>
      </c>
      <c r="H6" s="5">
        <v>4</v>
      </c>
      <c r="I6" s="5">
        <v>17</v>
      </c>
      <c r="J6" s="5">
        <v>15</v>
      </c>
      <c r="K6" s="5">
        <v>0</v>
      </c>
      <c r="L6" s="5">
        <v>2</v>
      </c>
      <c r="M6" s="5">
        <v>211</v>
      </c>
      <c r="N6" s="6">
        <v>5009</v>
      </c>
    </row>
    <row r="7" spans="1:17">
      <c r="A7" s="5">
        <v>4</v>
      </c>
      <c r="B7" s="5" t="s">
        <v>4</v>
      </c>
      <c r="C7" s="5">
        <v>572</v>
      </c>
      <c r="D7" s="5">
        <v>445</v>
      </c>
      <c r="E7" s="5">
        <v>578</v>
      </c>
      <c r="F7" s="5">
        <v>525</v>
      </c>
      <c r="G7" s="5">
        <v>5</v>
      </c>
      <c r="H7" s="5">
        <v>4</v>
      </c>
      <c r="I7" s="5">
        <v>5</v>
      </c>
      <c r="J7" s="5">
        <v>3</v>
      </c>
      <c r="K7" s="5">
        <v>0</v>
      </c>
      <c r="L7" s="5">
        <v>0</v>
      </c>
      <c r="M7" s="5">
        <v>25</v>
      </c>
      <c r="N7" s="6">
        <v>2162</v>
      </c>
    </row>
    <row r="8" spans="1:17">
      <c r="A8" s="5">
        <v>5</v>
      </c>
      <c r="B8" s="5" t="s">
        <v>5</v>
      </c>
      <c r="C8" s="6">
        <v>5371</v>
      </c>
      <c r="D8" s="6">
        <v>3487</v>
      </c>
      <c r="E8" s="6">
        <v>6604</v>
      </c>
      <c r="F8" s="6">
        <v>5574</v>
      </c>
      <c r="G8" s="5">
        <v>85</v>
      </c>
      <c r="H8" s="5">
        <v>69</v>
      </c>
      <c r="I8" s="5">
        <v>68</v>
      </c>
      <c r="J8" s="5">
        <v>42</v>
      </c>
      <c r="K8" s="5">
        <v>4</v>
      </c>
      <c r="L8" s="5">
        <v>5</v>
      </c>
      <c r="M8" s="5">
        <v>462</v>
      </c>
      <c r="N8" s="6">
        <v>21771</v>
      </c>
    </row>
    <row r="9" spans="1:17">
      <c r="A9" s="5">
        <v>6</v>
      </c>
      <c r="B9" s="5" t="s">
        <v>6</v>
      </c>
      <c r="C9" s="5">
        <v>80</v>
      </c>
      <c r="D9" s="5">
        <v>82</v>
      </c>
      <c r="E9" s="6">
        <v>4288</v>
      </c>
      <c r="F9" s="6">
        <v>3902</v>
      </c>
      <c r="G9" s="5">
        <v>23</v>
      </c>
      <c r="H9" s="5">
        <v>25</v>
      </c>
      <c r="I9" s="5">
        <v>38</v>
      </c>
      <c r="J9" s="5">
        <v>39</v>
      </c>
      <c r="K9" s="5">
        <v>5</v>
      </c>
      <c r="L9" s="5">
        <v>1</v>
      </c>
      <c r="M9" s="5">
        <v>277</v>
      </c>
      <c r="N9" s="6">
        <v>8760</v>
      </c>
    </row>
    <row r="10" spans="1:17">
      <c r="A10" s="5">
        <v>7</v>
      </c>
      <c r="B10" s="5" t="s">
        <v>7</v>
      </c>
      <c r="C10" s="6">
        <v>2333</v>
      </c>
      <c r="D10" s="6">
        <v>1669</v>
      </c>
      <c r="E10" s="6">
        <v>14830</v>
      </c>
      <c r="F10" s="6">
        <v>12878</v>
      </c>
      <c r="G10" s="5">
        <v>258</v>
      </c>
      <c r="H10" s="5">
        <v>215</v>
      </c>
      <c r="I10" s="5">
        <v>455</v>
      </c>
      <c r="J10" s="5">
        <v>412</v>
      </c>
      <c r="K10" s="5">
        <v>5</v>
      </c>
      <c r="L10" s="5">
        <v>5</v>
      </c>
      <c r="M10" s="6">
        <v>2095</v>
      </c>
      <c r="N10" s="6">
        <v>35155</v>
      </c>
    </row>
    <row r="11" spans="1:17">
      <c r="A11" s="5">
        <v>8</v>
      </c>
      <c r="B11" s="5" t="s">
        <v>8</v>
      </c>
      <c r="C11" s="6">
        <v>2672</v>
      </c>
      <c r="D11" s="6">
        <v>1879</v>
      </c>
      <c r="E11" s="6">
        <v>21366</v>
      </c>
      <c r="F11" s="6">
        <v>19059</v>
      </c>
      <c r="G11" s="5">
        <v>104</v>
      </c>
      <c r="H11" s="5">
        <v>103</v>
      </c>
      <c r="I11" s="5">
        <v>382</v>
      </c>
      <c r="J11" s="5">
        <v>351</v>
      </c>
      <c r="K11" s="5">
        <v>7</v>
      </c>
      <c r="L11" s="5">
        <v>9</v>
      </c>
      <c r="M11" s="6">
        <v>4015</v>
      </c>
      <c r="N11" s="6">
        <v>49947</v>
      </c>
    </row>
    <row r="12" spans="1:17">
      <c r="A12" s="5">
        <v>9</v>
      </c>
      <c r="B12" s="5" t="s">
        <v>519</v>
      </c>
      <c r="C12" s="6">
        <v>1835</v>
      </c>
      <c r="D12" s="6">
        <v>1139</v>
      </c>
      <c r="E12" s="6">
        <v>2808</v>
      </c>
      <c r="F12" s="6">
        <v>2441</v>
      </c>
      <c r="G12" s="5">
        <v>13</v>
      </c>
      <c r="H12" s="5">
        <v>11</v>
      </c>
      <c r="I12" s="5">
        <v>52</v>
      </c>
      <c r="J12" s="5">
        <v>33</v>
      </c>
      <c r="K12" s="5">
        <v>1</v>
      </c>
      <c r="L12" s="5">
        <v>1</v>
      </c>
      <c r="M12" s="5">
        <v>172</v>
      </c>
      <c r="N12" s="6">
        <v>8506</v>
      </c>
    </row>
    <row r="13" spans="1:17">
      <c r="A13" s="5">
        <v>10</v>
      </c>
      <c r="B13" s="5" t="s">
        <v>10</v>
      </c>
      <c r="C13" s="5">
        <v>488</v>
      </c>
      <c r="D13" s="5">
        <v>334</v>
      </c>
      <c r="E13" s="6">
        <v>3848</v>
      </c>
      <c r="F13" s="6">
        <v>3362</v>
      </c>
      <c r="G13" s="5">
        <v>7</v>
      </c>
      <c r="H13" s="5">
        <v>9</v>
      </c>
      <c r="I13" s="5">
        <v>33</v>
      </c>
      <c r="J13" s="5">
        <v>26</v>
      </c>
      <c r="K13" s="5">
        <v>2</v>
      </c>
      <c r="L13" s="5">
        <v>1</v>
      </c>
      <c r="M13" s="5">
        <v>249</v>
      </c>
      <c r="N13" s="6">
        <v>8359</v>
      </c>
    </row>
    <row r="14" spans="1:17">
      <c r="A14" s="5">
        <v>11</v>
      </c>
      <c r="B14" s="5" t="s">
        <v>11</v>
      </c>
      <c r="C14" s="6">
        <v>26827</v>
      </c>
      <c r="D14" s="6">
        <v>17619</v>
      </c>
      <c r="E14" s="6">
        <v>21761</v>
      </c>
      <c r="F14" s="6">
        <v>18163</v>
      </c>
      <c r="G14" s="5">
        <v>305</v>
      </c>
      <c r="H14" s="5">
        <v>289</v>
      </c>
      <c r="I14" s="5">
        <v>249</v>
      </c>
      <c r="J14" s="5">
        <v>182</v>
      </c>
      <c r="K14" s="5">
        <v>16</v>
      </c>
      <c r="L14" s="5">
        <v>17</v>
      </c>
      <c r="M14" s="6">
        <v>3348</v>
      </c>
      <c r="N14" s="6">
        <v>88776</v>
      </c>
    </row>
    <row r="15" spans="1:17">
      <c r="A15" s="5">
        <v>12</v>
      </c>
      <c r="B15" s="5" t="s">
        <v>12</v>
      </c>
      <c r="C15" s="5">
        <v>789</v>
      </c>
      <c r="D15" s="5">
        <v>467</v>
      </c>
      <c r="E15" s="6">
        <v>2588</v>
      </c>
      <c r="F15" s="6">
        <v>2337</v>
      </c>
      <c r="G15" s="5">
        <v>8</v>
      </c>
      <c r="H15" s="5">
        <v>15</v>
      </c>
      <c r="I15" s="5">
        <v>13</v>
      </c>
      <c r="J15" s="5">
        <v>9</v>
      </c>
      <c r="K15" s="5">
        <v>0</v>
      </c>
      <c r="L15" s="5">
        <v>0</v>
      </c>
      <c r="M15" s="5">
        <v>167</v>
      </c>
      <c r="N15" s="6">
        <v>6393</v>
      </c>
    </row>
    <row r="16" spans="1:17">
      <c r="A16" s="5">
        <v>13</v>
      </c>
      <c r="B16" s="5" t="s">
        <v>13</v>
      </c>
      <c r="C16" s="5">
        <v>168</v>
      </c>
      <c r="D16" s="5">
        <v>103</v>
      </c>
      <c r="E16" s="6">
        <v>4329</v>
      </c>
      <c r="F16" s="6">
        <v>3850</v>
      </c>
      <c r="G16" s="5">
        <v>5</v>
      </c>
      <c r="H16" s="5">
        <v>1</v>
      </c>
      <c r="I16" s="5">
        <v>15</v>
      </c>
      <c r="J16" s="5">
        <v>12</v>
      </c>
      <c r="K16" s="5">
        <v>2</v>
      </c>
      <c r="L16" s="5">
        <v>2</v>
      </c>
      <c r="M16" s="5">
        <v>272</v>
      </c>
      <c r="N16" s="6">
        <v>8759</v>
      </c>
    </row>
    <row r="17" spans="1:14">
      <c r="A17" s="5">
        <v>14</v>
      </c>
      <c r="B17" s="5" t="s">
        <v>14</v>
      </c>
      <c r="C17" s="6">
        <v>1998</v>
      </c>
      <c r="D17" s="6">
        <v>1471</v>
      </c>
      <c r="E17" s="6">
        <v>2804</v>
      </c>
      <c r="F17" s="6">
        <v>2444</v>
      </c>
      <c r="G17" s="5">
        <v>10</v>
      </c>
      <c r="H17" s="5">
        <v>5</v>
      </c>
      <c r="I17" s="5">
        <v>37</v>
      </c>
      <c r="J17" s="5">
        <v>24</v>
      </c>
      <c r="K17" s="5">
        <v>2</v>
      </c>
      <c r="L17" s="5">
        <v>5</v>
      </c>
      <c r="M17" s="5">
        <v>485</v>
      </c>
      <c r="N17" s="6">
        <v>9285</v>
      </c>
    </row>
    <row r="18" spans="1:14">
      <c r="A18" s="5">
        <v>15</v>
      </c>
      <c r="B18" s="5" t="s">
        <v>15</v>
      </c>
      <c r="C18" s="6">
        <v>1572</v>
      </c>
      <c r="D18" s="6">
        <v>1168</v>
      </c>
      <c r="E18" s="6">
        <v>8019</v>
      </c>
      <c r="F18" s="6">
        <v>6924</v>
      </c>
      <c r="G18" s="5">
        <v>97</v>
      </c>
      <c r="H18" s="5">
        <v>80</v>
      </c>
      <c r="I18" s="5">
        <v>197</v>
      </c>
      <c r="J18" s="5">
        <v>152</v>
      </c>
      <c r="K18" s="5">
        <v>6</v>
      </c>
      <c r="L18" s="5">
        <v>7</v>
      </c>
      <c r="M18" s="6">
        <v>1294</v>
      </c>
      <c r="N18" s="6">
        <v>19516</v>
      </c>
    </row>
    <row r="19" spans="1:14">
      <c r="A19" s="5">
        <v>16</v>
      </c>
      <c r="B19" s="5" t="s">
        <v>16</v>
      </c>
      <c r="C19" s="6">
        <v>5669</v>
      </c>
      <c r="D19" s="6">
        <v>3910</v>
      </c>
      <c r="E19" s="6">
        <v>12228</v>
      </c>
      <c r="F19" s="6">
        <v>11059</v>
      </c>
      <c r="G19" s="5">
        <v>76</v>
      </c>
      <c r="H19" s="5">
        <v>79</v>
      </c>
      <c r="I19" s="5">
        <v>137</v>
      </c>
      <c r="J19" s="5">
        <v>109</v>
      </c>
      <c r="K19" s="5">
        <v>6</v>
      </c>
      <c r="L19" s="5">
        <v>2</v>
      </c>
      <c r="M19" s="6">
        <v>2429</v>
      </c>
      <c r="N19" s="6">
        <v>35704</v>
      </c>
    </row>
    <row r="20" spans="1:14">
      <c r="A20" s="5">
        <v>17</v>
      </c>
      <c r="B20" s="5" t="s">
        <v>17</v>
      </c>
      <c r="C20" s="6">
        <v>3798</v>
      </c>
      <c r="D20" s="6">
        <v>2624</v>
      </c>
      <c r="E20" s="6">
        <v>3270</v>
      </c>
      <c r="F20" s="6">
        <v>3035</v>
      </c>
      <c r="G20" s="5">
        <v>22</v>
      </c>
      <c r="H20" s="5">
        <v>11</v>
      </c>
      <c r="I20" s="5">
        <v>26</v>
      </c>
      <c r="J20" s="5">
        <v>36</v>
      </c>
      <c r="K20" s="5">
        <v>1</v>
      </c>
      <c r="L20" s="5">
        <v>3</v>
      </c>
      <c r="M20" s="5">
        <v>360</v>
      </c>
      <c r="N20" s="6">
        <v>13186</v>
      </c>
    </row>
    <row r="21" spans="1:14">
      <c r="A21" s="5">
        <v>18</v>
      </c>
      <c r="B21" s="5" t="s">
        <v>18</v>
      </c>
      <c r="C21" s="6">
        <v>1497</v>
      </c>
      <c r="D21" s="6">
        <v>1131</v>
      </c>
      <c r="E21" s="6">
        <v>4280</v>
      </c>
      <c r="F21" s="6">
        <v>3871</v>
      </c>
      <c r="G21" s="5">
        <v>19</v>
      </c>
      <c r="H21" s="5">
        <v>7</v>
      </c>
      <c r="I21" s="5">
        <v>37</v>
      </c>
      <c r="J21" s="5">
        <v>37</v>
      </c>
      <c r="K21" s="5">
        <v>1</v>
      </c>
      <c r="L21" s="5">
        <v>3</v>
      </c>
      <c r="M21" s="5">
        <v>997</v>
      </c>
      <c r="N21" s="6">
        <v>11880</v>
      </c>
    </row>
    <row r="22" spans="1:14">
      <c r="A22" s="5">
        <v>19</v>
      </c>
      <c r="B22" s="5" t="s">
        <v>19</v>
      </c>
      <c r="C22" s="5">
        <v>977</v>
      </c>
      <c r="D22" s="5">
        <v>676</v>
      </c>
      <c r="E22" s="5">
        <v>621</v>
      </c>
      <c r="F22" s="5">
        <v>529</v>
      </c>
      <c r="G22" s="5">
        <v>8</v>
      </c>
      <c r="H22" s="5">
        <v>5</v>
      </c>
      <c r="I22" s="5">
        <v>2</v>
      </c>
      <c r="J22" s="5">
        <v>4</v>
      </c>
      <c r="K22" s="5">
        <v>0</v>
      </c>
      <c r="L22" s="5">
        <v>0</v>
      </c>
      <c r="M22" s="5">
        <v>28</v>
      </c>
      <c r="N22" s="6">
        <v>2850</v>
      </c>
    </row>
    <row r="23" spans="1:14">
      <c r="A23" s="5">
        <v>20</v>
      </c>
      <c r="B23" s="5" t="s">
        <v>20</v>
      </c>
      <c r="C23" s="6">
        <v>2806</v>
      </c>
      <c r="D23" s="6">
        <v>2024</v>
      </c>
      <c r="E23" s="6">
        <v>9302</v>
      </c>
      <c r="F23" s="6">
        <v>7942</v>
      </c>
      <c r="G23" s="5">
        <v>136</v>
      </c>
      <c r="H23" s="5">
        <v>68</v>
      </c>
      <c r="I23" s="5">
        <v>239</v>
      </c>
      <c r="J23" s="5">
        <v>174</v>
      </c>
      <c r="K23" s="5">
        <v>7</v>
      </c>
      <c r="L23" s="5">
        <v>7</v>
      </c>
      <c r="M23" s="6">
        <v>4590</v>
      </c>
      <c r="N23" s="6">
        <v>27295</v>
      </c>
    </row>
    <row r="24" spans="1:14">
      <c r="A24" s="5">
        <v>21</v>
      </c>
      <c r="B24" s="5" t="s">
        <v>21</v>
      </c>
      <c r="C24" s="5">
        <v>677</v>
      </c>
      <c r="D24" s="5">
        <v>468</v>
      </c>
      <c r="E24" s="6">
        <v>1819</v>
      </c>
      <c r="F24" s="6">
        <v>1588</v>
      </c>
      <c r="G24" s="5">
        <v>8</v>
      </c>
      <c r="H24" s="5">
        <v>7</v>
      </c>
      <c r="I24" s="5">
        <v>41</v>
      </c>
      <c r="J24" s="5">
        <v>27</v>
      </c>
      <c r="K24" s="5">
        <v>0</v>
      </c>
      <c r="L24" s="5">
        <v>0</v>
      </c>
      <c r="M24" s="5">
        <v>225</v>
      </c>
      <c r="N24" s="6">
        <v>4860</v>
      </c>
    </row>
    <row r="25" spans="1:14">
      <c r="A25" s="5">
        <v>22</v>
      </c>
      <c r="B25" s="5" t="s">
        <v>22</v>
      </c>
      <c r="C25" s="6">
        <v>6084</v>
      </c>
      <c r="D25" s="6">
        <v>4245</v>
      </c>
      <c r="E25" s="6">
        <v>23181</v>
      </c>
      <c r="F25" s="6">
        <v>19994</v>
      </c>
      <c r="G25" s="5">
        <v>128</v>
      </c>
      <c r="H25" s="5">
        <v>93</v>
      </c>
      <c r="I25" s="5">
        <v>311</v>
      </c>
      <c r="J25" s="5">
        <v>293</v>
      </c>
      <c r="K25" s="5">
        <v>11</v>
      </c>
      <c r="L25" s="5">
        <v>3</v>
      </c>
      <c r="M25" s="6">
        <v>5225</v>
      </c>
      <c r="N25" s="6">
        <v>59568</v>
      </c>
    </row>
    <row r="26" spans="1:14">
      <c r="A26" s="5">
        <v>23</v>
      </c>
      <c r="B26" s="5" t="s">
        <v>23</v>
      </c>
      <c r="C26" s="5">
        <v>325</v>
      </c>
      <c r="D26" s="5">
        <v>261</v>
      </c>
      <c r="E26" s="6">
        <v>16429</v>
      </c>
      <c r="F26" s="6">
        <v>13620</v>
      </c>
      <c r="G26" s="5">
        <v>77</v>
      </c>
      <c r="H26" s="5">
        <v>89</v>
      </c>
      <c r="I26" s="5">
        <v>101</v>
      </c>
      <c r="J26" s="5">
        <v>86</v>
      </c>
      <c r="K26" s="5">
        <v>5</v>
      </c>
      <c r="L26" s="5">
        <v>4</v>
      </c>
      <c r="M26" s="6">
        <v>1820</v>
      </c>
      <c r="N26" s="6">
        <v>32817</v>
      </c>
    </row>
    <row r="27" spans="1:14">
      <c r="A27" s="5">
        <v>24</v>
      </c>
      <c r="B27" s="5" t="s">
        <v>24</v>
      </c>
      <c r="C27" s="5">
        <v>684</v>
      </c>
      <c r="D27" s="5">
        <v>480</v>
      </c>
      <c r="E27" s="6">
        <v>1897</v>
      </c>
      <c r="F27" s="6">
        <v>1669</v>
      </c>
      <c r="G27" s="5">
        <v>6</v>
      </c>
      <c r="H27" s="5">
        <v>10</v>
      </c>
      <c r="I27" s="5">
        <v>6</v>
      </c>
      <c r="J27" s="5">
        <v>3</v>
      </c>
      <c r="K27" s="5">
        <v>1</v>
      </c>
      <c r="L27" s="5">
        <v>1</v>
      </c>
      <c r="M27" s="5">
        <v>537</v>
      </c>
      <c r="N27" s="6">
        <v>5294</v>
      </c>
    </row>
    <row r="28" spans="1:14">
      <c r="A28" s="5">
        <v>25</v>
      </c>
      <c r="B28" s="5" t="s">
        <v>25</v>
      </c>
      <c r="C28" s="6">
        <v>34122</v>
      </c>
      <c r="D28" s="6">
        <v>23493</v>
      </c>
      <c r="E28" s="6">
        <v>44307</v>
      </c>
      <c r="F28" s="6">
        <v>37725</v>
      </c>
      <c r="G28" s="5">
        <v>658</v>
      </c>
      <c r="H28" s="5">
        <v>620</v>
      </c>
      <c r="I28" s="6">
        <v>1143</v>
      </c>
      <c r="J28" s="5">
        <v>872</v>
      </c>
      <c r="K28" s="5">
        <v>28</v>
      </c>
      <c r="L28" s="5">
        <v>29</v>
      </c>
      <c r="M28" s="6">
        <v>7383</v>
      </c>
      <c r="N28" s="6">
        <v>150380</v>
      </c>
    </row>
    <row r="29" spans="1:14">
      <c r="A29" s="5">
        <v>26</v>
      </c>
      <c r="B29" s="5" t="s">
        <v>26</v>
      </c>
      <c r="C29" s="5">
        <v>512</v>
      </c>
      <c r="D29" s="5">
        <v>398</v>
      </c>
      <c r="E29" s="5">
        <v>933</v>
      </c>
      <c r="F29" s="5">
        <v>872</v>
      </c>
      <c r="G29" s="5">
        <v>22</v>
      </c>
      <c r="H29" s="5">
        <v>16</v>
      </c>
      <c r="I29" s="5">
        <v>59</v>
      </c>
      <c r="J29" s="5">
        <v>56</v>
      </c>
      <c r="K29" s="5">
        <v>2</v>
      </c>
      <c r="L29" s="5">
        <v>0</v>
      </c>
      <c r="M29" s="5">
        <v>221</v>
      </c>
      <c r="N29" s="6">
        <v>3091</v>
      </c>
    </row>
    <row r="30" spans="1:14">
      <c r="A30" s="5">
        <v>27</v>
      </c>
      <c r="B30" s="5" t="s">
        <v>27</v>
      </c>
      <c r="C30" s="5">
        <v>536</v>
      </c>
      <c r="D30" s="5">
        <v>426</v>
      </c>
      <c r="E30" s="6">
        <v>5515</v>
      </c>
      <c r="F30" s="6">
        <v>4673</v>
      </c>
      <c r="G30" s="5">
        <v>15</v>
      </c>
      <c r="H30" s="5">
        <v>14</v>
      </c>
      <c r="I30" s="5">
        <v>22</v>
      </c>
      <c r="J30" s="5">
        <v>39</v>
      </c>
      <c r="K30" s="5">
        <v>0</v>
      </c>
      <c r="L30" s="5">
        <v>1</v>
      </c>
      <c r="M30" s="5">
        <v>619</v>
      </c>
      <c r="N30" s="6">
        <v>11860</v>
      </c>
    </row>
    <row r="31" spans="1:14">
      <c r="A31" s="5">
        <v>28</v>
      </c>
      <c r="B31" s="5" t="s">
        <v>28</v>
      </c>
      <c r="C31" s="6">
        <v>3726</v>
      </c>
      <c r="D31" s="6">
        <v>2869</v>
      </c>
      <c r="E31" s="6">
        <v>57966</v>
      </c>
      <c r="F31" s="6">
        <v>51470</v>
      </c>
      <c r="G31" s="5">
        <v>625</v>
      </c>
      <c r="H31" s="5">
        <v>473</v>
      </c>
      <c r="I31" s="6">
        <v>1594</v>
      </c>
      <c r="J31" s="6">
        <v>1307</v>
      </c>
      <c r="K31" s="5">
        <v>27</v>
      </c>
      <c r="L31" s="5">
        <v>26</v>
      </c>
      <c r="M31" s="6">
        <v>8956</v>
      </c>
      <c r="N31" s="6">
        <v>129039</v>
      </c>
    </row>
    <row r="32" spans="1:14">
      <c r="A32" s="5">
        <v>29</v>
      </c>
      <c r="B32" s="5" t="s">
        <v>29</v>
      </c>
      <c r="C32" s="6">
        <v>9507</v>
      </c>
      <c r="D32" s="6">
        <v>6142</v>
      </c>
      <c r="E32" s="6">
        <v>18702</v>
      </c>
      <c r="F32" s="6">
        <v>16714</v>
      </c>
      <c r="G32" s="5">
        <v>509</v>
      </c>
      <c r="H32" s="5">
        <v>409</v>
      </c>
      <c r="I32" s="5">
        <v>565</v>
      </c>
      <c r="J32" s="5">
        <v>487</v>
      </c>
      <c r="K32" s="5">
        <v>4</v>
      </c>
      <c r="L32" s="5">
        <v>3</v>
      </c>
      <c r="M32" s="6">
        <v>7264</v>
      </c>
      <c r="N32" s="6">
        <v>60306</v>
      </c>
    </row>
    <row r="33" spans="1:14">
      <c r="A33" s="5">
        <v>30</v>
      </c>
      <c r="B33" s="5" t="s">
        <v>30</v>
      </c>
      <c r="C33" s="5">
        <v>649</v>
      </c>
      <c r="D33" s="5">
        <v>360</v>
      </c>
      <c r="E33" s="5">
        <v>383</v>
      </c>
      <c r="F33" s="5">
        <v>357</v>
      </c>
      <c r="G33" s="5">
        <v>2</v>
      </c>
      <c r="H33" s="5">
        <v>3</v>
      </c>
      <c r="I33" s="5">
        <v>1</v>
      </c>
      <c r="J33" s="5">
        <v>2</v>
      </c>
      <c r="K33" s="5">
        <v>0</v>
      </c>
      <c r="L33" s="5">
        <v>0</v>
      </c>
      <c r="M33" s="5">
        <v>18</v>
      </c>
      <c r="N33" s="6">
        <v>1775</v>
      </c>
    </row>
    <row r="34" spans="1:14">
      <c r="A34" s="5">
        <v>31</v>
      </c>
      <c r="B34" s="5" t="s">
        <v>31</v>
      </c>
      <c r="C34" s="6">
        <v>58599</v>
      </c>
      <c r="D34" s="6">
        <v>40676</v>
      </c>
      <c r="E34" s="6">
        <v>11550</v>
      </c>
      <c r="F34" s="6">
        <v>9607</v>
      </c>
      <c r="G34" s="6">
        <v>1355</v>
      </c>
      <c r="H34" s="6">
        <v>1500</v>
      </c>
      <c r="I34" s="6">
        <v>1484</v>
      </c>
      <c r="J34" s="6">
        <v>1294</v>
      </c>
      <c r="K34" s="5">
        <v>15</v>
      </c>
      <c r="L34" s="5">
        <v>16</v>
      </c>
      <c r="M34" s="6">
        <v>12436</v>
      </c>
      <c r="N34" s="6">
        <v>138532</v>
      </c>
    </row>
    <row r="35" spans="1:14">
      <c r="A35" s="5">
        <v>32</v>
      </c>
      <c r="B35" s="5" t="s">
        <v>32</v>
      </c>
      <c r="C35" s="5">
        <v>603</v>
      </c>
      <c r="D35" s="5">
        <v>390</v>
      </c>
      <c r="E35" s="6">
        <v>1295</v>
      </c>
      <c r="F35" s="6">
        <v>1134</v>
      </c>
      <c r="G35" s="5">
        <v>5</v>
      </c>
      <c r="H35" s="5">
        <v>3</v>
      </c>
      <c r="I35" s="5">
        <v>6</v>
      </c>
      <c r="J35" s="5">
        <v>1</v>
      </c>
      <c r="K35" s="5">
        <v>0</v>
      </c>
      <c r="L35" s="5">
        <v>0</v>
      </c>
      <c r="M35" s="5">
        <v>195</v>
      </c>
      <c r="N35" s="6">
        <v>3632</v>
      </c>
    </row>
    <row r="36" spans="1:14">
      <c r="A36" s="5">
        <v>33</v>
      </c>
      <c r="B36" s="5" t="s">
        <v>33</v>
      </c>
      <c r="C36" s="6">
        <v>60510</v>
      </c>
      <c r="D36" s="6">
        <v>41468</v>
      </c>
      <c r="E36" s="6">
        <v>140706</v>
      </c>
      <c r="F36" s="6">
        <v>125695</v>
      </c>
      <c r="G36" s="6">
        <v>4476</v>
      </c>
      <c r="H36" s="6">
        <v>3955</v>
      </c>
      <c r="I36" s="6">
        <v>6106</v>
      </c>
      <c r="J36" s="6">
        <v>4933</v>
      </c>
      <c r="K36" s="5">
        <v>103</v>
      </c>
      <c r="L36" s="5">
        <v>88</v>
      </c>
      <c r="M36" s="6">
        <v>27561</v>
      </c>
      <c r="N36" s="6">
        <v>415601</v>
      </c>
    </row>
    <row r="37" spans="1:14">
      <c r="A37" s="5">
        <v>34</v>
      </c>
      <c r="B37" s="5" t="s">
        <v>34</v>
      </c>
      <c r="C37" s="6">
        <v>3084</v>
      </c>
      <c r="D37" s="6">
        <v>2146</v>
      </c>
      <c r="E37" s="6">
        <v>7516</v>
      </c>
      <c r="F37" s="6">
        <v>6412</v>
      </c>
      <c r="G37" s="5">
        <v>47</v>
      </c>
      <c r="H37" s="5">
        <v>28</v>
      </c>
      <c r="I37" s="5">
        <v>176</v>
      </c>
      <c r="J37" s="5">
        <v>198</v>
      </c>
      <c r="K37" s="5">
        <v>5</v>
      </c>
      <c r="L37" s="5">
        <v>2</v>
      </c>
      <c r="M37" s="5">
        <v>291</v>
      </c>
      <c r="N37" s="6">
        <v>19905</v>
      </c>
    </row>
    <row r="38" spans="1:14">
      <c r="A38" s="5">
        <v>35</v>
      </c>
      <c r="B38" s="5" t="s">
        <v>35</v>
      </c>
      <c r="C38" s="6">
        <v>2756</v>
      </c>
      <c r="D38" s="6">
        <v>1895</v>
      </c>
      <c r="E38" s="6">
        <v>7366</v>
      </c>
      <c r="F38" s="6">
        <v>6343</v>
      </c>
      <c r="G38" s="5">
        <v>27</v>
      </c>
      <c r="H38" s="5">
        <v>31</v>
      </c>
      <c r="I38" s="5">
        <v>197</v>
      </c>
      <c r="J38" s="5">
        <v>178</v>
      </c>
      <c r="K38" s="5">
        <v>0</v>
      </c>
      <c r="L38" s="5">
        <v>2</v>
      </c>
      <c r="M38" s="5">
        <v>795</v>
      </c>
      <c r="N38" s="6">
        <v>19590</v>
      </c>
    </row>
    <row r="39" spans="1:14">
      <c r="A39" s="5">
        <v>36</v>
      </c>
      <c r="B39" s="5" t="s">
        <v>36</v>
      </c>
      <c r="C39" s="6">
        <v>6350</v>
      </c>
      <c r="D39" s="6">
        <v>4834</v>
      </c>
      <c r="E39" s="6">
        <v>31211</v>
      </c>
      <c r="F39" s="6">
        <v>27683</v>
      </c>
      <c r="G39" s="5">
        <v>920</v>
      </c>
      <c r="H39" s="5">
        <v>744</v>
      </c>
      <c r="I39" s="5">
        <v>708</v>
      </c>
      <c r="J39" s="5">
        <v>524</v>
      </c>
      <c r="K39" s="5">
        <v>23</v>
      </c>
      <c r="L39" s="5">
        <v>21</v>
      </c>
      <c r="M39" s="6">
        <v>6903</v>
      </c>
      <c r="N39" s="6">
        <v>79921</v>
      </c>
    </row>
    <row r="40" spans="1:14">
      <c r="A40" s="5">
        <v>37</v>
      </c>
      <c r="B40" s="5" t="s">
        <v>37</v>
      </c>
      <c r="C40" s="6">
        <v>1286</v>
      </c>
      <c r="D40" s="5">
        <v>922</v>
      </c>
      <c r="E40" s="6">
        <v>3054</v>
      </c>
      <c r="F40" s="6">
        <v>2715</v>
      </c>
      <c r="G40" s="5">
        <v>11</v>
      </c>
      <c r="H40" s="5">
        <v>15</v>
      </c>
      <c r="I40" s="5">
        <v>37</v>
      </c>
      <c r="J40" s="5">
        <v>28</v>
      </c>
      <c r="K40" s="5">
        <v>0</v>
      </c>
      <c r="L40" s="5">
        <v>1</v>
      </c>
      <c r="M40" s="5">
        <v>332</v>
      </c>
      <c r="N40" s="6">
        <v>8401</v>
      </c>
    </row>
    <row r="41" spans="1:14">
      <c r="A41" s="5">
        <v>38</v>
      </c>
      <c r="B41" s="5" t="s">
        <v>38</v>
      </c>
      <c r="C41" s="6">
        <v>6787</v>
      </c>
      <c r="D41" s="6">
        <v>4685</v>
      </c>
      <c r="E41" s="6">
        <v>28575</v>
      </c>
      <c r="F41" s="6">
        <v>25623</v>
      </c>
      <c r="G41" s="5">
        <v>268</v>
      </c>
      <c r="H41" s="5">
        <v>183</v>
      </c>
      <c r="I41" s="5">
        <v>668</v>
      </c>
      <c r="J41" s="5">
        <v>548</v>
      </c>
      <c r="K41" s="5">
        <v>1</v>
      </c>
      <c r="L41" s="5">
        <v>1</v>
      </c>
      <c r="M41" s="6">
        <v>6649</v>
      </c>
      <c r="N41" s="6">
        <v>73988</v>
      </c>
    </row>
    <row r="42" spans="1:14">
      <c r="A42" s="5">
        <v>39</v>
      </c>
      <c r="B42" s="5" t="s">
        <v>39</v>
      </c>
      <c r="C42" s="5">
        <v>905</v>
      </c>
      <c r="D42" s="5">
        <v>674</v>
      </c>
      <c r="E42" s="6">
        <v>2699</v>
      </c>
      <c r="F42" s="6">
        <v>2454</v>
      </c>
      <c r="G42" s="5">
        <v>4</v>
      </c>
      <c r="H42" s="5">
        <v>5</v>
      </c>
      <c r="I42" s="5">
        <v>8</v>
      </c>
      <c r="J42" s="5">
        <v>7</v>
      </c>
      <c r="K42" s="5">
        <v>0</v>
      </c>
      <c r="L42" s="5">
        <v>0</v>
      </c>
      <c r="M42" s="5">
        <v>213</v>
      </c>
      <c r="N42" s="6">
        <v>6969</v>
      </c>
    </row>
    <row r="43" spans="1:14">
      <c r="A43" s="5">
        <v>40</v>
      </c>
      <c r="B43" s="5" t="s">
        <v>40</v>
      </c>
      <c r="C43" s="6">
        <v>2600</v>
      </c>
      <c r="D43" s="6">
        <v>1661</v>
      </c>
      <c r="E43" s="6">
        <v>3246</v>
      </c>
      <c r="F43" s="6">
        <v>2657</v>
      </c>
      <c r="G43" s="5">
        <v>29</v>
      </c>
      <c r="H43" s="5">
        <v>27</v>
      </c>
      <c r="I43" s="5">
        <v>26</v>
      </c>
      <c r="J43" s="5">
        <v>17</v>
      </c>
      <c r="K43" s="5">
        <v>0</v>
      </c>
      <c r="L43" s="5">
        <v>2</v>
      </c>
      <c r="M43" s="5">
        <v>192</v>
      </c>
      <c r="N43" s="6">
        <v>10457</v>
      </c>
    </row>
    <row r="44" spans="1:14">
      <c r="A44" s="5">
        <v>41</v>
      </c>
      <c r="B44" s="5" t="s">
        <v>41</v>
      </c>
      <c r="C44" s="5">
        <v>25</v>
      </c>
      <c r="D44" s="5">
        <v>24</v>
      </c>
      <c r="E44" s="6">
        <v>4524</v>
      </c>
      <c r="F44" s="6">
        <v>4075</v>
      </c>
      <c r="G44" s="5">
        <v>14</v>
      </c>
      <c r="H44" s="5">
        <v>14</v>
      </c>
      <c r="I44" s="5">
        <v>22</v>
      </c>
      <c r="J44" s="5">
        <v>16</v>
      </c>
      <c r="K44" s="5">
        <v>2</v>
      </c>
      <c r="L44" s="5">
        <v>1</v>
      </c>
      <c r="M44" s="5">
        <v>364</v>
      </c>
      <c r="N44" s="6">
        <v>9081</v>
      </c>
    </row>
    <row r="45" spans="1:14">
      <c r="A45" s="5">
        <v>42</v>
      </c>
      <c r="B45" s="5" t="s">
        <v>42</v>
      </c>
      <c r="C45" s="5">
        <v>16</v>
      </c>
      <c r="D45" s="5">
        <v>29</v>
      </c>
      <c r="E45" s="6">
        <v>6706</v>
      </c>
      <c r="F45" s="6">
        <v>6033</v>
      </c>
      <c r="G45" s="5">
        <v>24</v>
      </c>
      <c r="H45" s="5">
        <v>14</v>
      </c>
      <c r="I45" s="5">
        <v>54</v>
      </c>
      <c r="J45" s="5">
        <v>40</v>
      </c>
      <c r="K45" s="5">
        <v>1</v>
      </c>
      <c r="L45" s="5">
        <v>4</v>
      </c>
      <c r="M45" s="5">
        <v>318</v>
      </c>
      <c r="N45" s="6">
        <v>13239</v>
      </c>
    </row>
    <row r="46" spans="1:14">
      <c r="A46" s="5">
        <v>43</v>
      </c>
      <c r="B46" s="5" t="s">
        <v>43</v>
      </c>
      <c r="C46" s="6">
        <v>3251</v>
      </c>
      <c r="D46" s="6">
        <v>2000</v>
      </c>
      <c r="E46" s="6">
        <v>4523</v>
      </c>
      <c r="F46" s="6">
        <v>3843</v>
      </c>
      <c r="G46" s="5">
        <v>24</v>
      </c>
      <c r="H46" s="5">
        <v>9</v>
      </c>
      <c r="I46" s="5">
        <v>61</v>
      </c>
      <c r="J46" s="5">
        <v>55</v>
      </c>
      <c r="K46" s="5">
        <v>3</v>
      </c>
      <c r="L46" s="5">
        <v>0</v>
      </c>
      <c r="M46" s="5">
        <v>406</v>
      </c>
      <c r="N46" s="6">
        <v>14175</v>
      </c>
    </row>
    <row r="47" spans="1:14">
      <c r="A47" s="5">
        <v>44</v>
      </c>
      <c r="B47" s="5" t="s">
        <v>44</v>
      </c>
      <c r="C47" s="6">
        <v>134638</v>
      </c>
      <c r="D47" s="6">
        <v>94083</v>
      </c>
      <c r="E47" s="6">
        <v>77046</v>
      </c>
      <c r="F47" s="6">
        <v>67004</v>
      </c>
      <c r="G47" s="6">
        <v>3828</v>
      </c>
      <c r="H47" s="6">
        <v>3497</v>
      </c>
      <c r="I47" s="6">
        <v>2991</v>
      </c>
      <c r="J47" s="6">
        <v>2371</v>
      </c>
      <c r="K47" s="5">
        <v>141</v>
      </c>
      <c r="L47" s="5">
        <v>101</v>
      </c>
      <c r="M47" s="6">
        <v>33403</v>
      </c>
      <c r="N47" s="6">
        <v>419103</v>
      </c>
    </row>
    <row r="48" spans="1:14">
      <c r="A48" s="5">
        <v>45</v>
      </c>
      <c r="B48" s="5" t="s">
        <v>45</v>
      </c>
      <c r="C48" s="6">
        <v>1543</v>
      </c>
      <c r="D48" s="5">
        <v>986</v>
      </c>
      <c r="E48" s="6">
        <v>3887</v>
      </c>
      <c r="F48" s="6">
        <v>3539</v>
      </c>
      <c r="G48" s="5">
        <v>14</v>
      </c>
      <c r="H48" s="5">
        <v>10</v>
      </c>
      <c r="I48" s="5">
        <v>18</v>
      </c>
      <c r="J48" s="5">
        <v>11</v>
      </c>
      <c r="K48" s="5">
        <v>1</v>
      </c>
      <c r="L48" s="5">
        <v>1</v>
      </c>
      <c r="M48" s="5">
        <v>295</v>
      </c>
      <c r="N48" s="6">
        <v>10305</v>
      </c>
    </row>
    <row r="49" spans="1:14">
      <c r="A49" s="5">
        <v>46</v>
      </c>
      <c r="B49" s="5" t="s">
        <v>46</v>
      </c>
      <c r="C49" s="6">
        <v>1686</v>
      </c>
      <c r="D49" s="6">
        <v>1121</v>
      </c>
      <c r="E49" s="6">
        <v>1397</v>
      </c>
      <c r="F49" s="6">
        <v>1296</v>
      </c>
      <c r="G49" s="5">
        <v>8</v>
      </c>
      <c r="H49" s="5">
        <v>7</v>
      </c>
      <c r="I49" s="5">
        <v>24</v>
      </c>
      <c r="J49" s="5">
        <v>21</v>
      </c>
      <c r="K49" s="5">
        <v>0</v>
      </c>
      <c r="L49" s="5">
        <v>0</v>
      </c>
      <c r="M49" s="5">
        <v>128</v>
      </c>
      <c r="N49" s="6">
        <v>5688</v>
      </c>
    </row>
    <row r="50" spans="1:14">
      <c r="A50" s="5">
        <v>47</v>
      </c>
      <c r="B50" s="5" t="s">
        <v>47</v>
      </c>
      <c r="C50" s="6">
        <v>20849</v>
      </c>
      <c r="D50" s="6">
        <v>13985</v>
      </c>
      <c r="E50" s="6">
        <v>9504</v>
      </c>
      <c r="F50" s="6">
        <v>7941</v>
      </c>
      <c r="G50" s="5">
        <v>116</v>
      </c>
      <c r="H50" s="5">
        <v>95</v>
      </c>
      <c r="I50" s="5">
        <v>135</v>
      </c>
      <c r="J50" s="5">
        <v>123</v>
      </c>
      <c r="K50" s="5">
        <v>8</v>
      </c>
      <c r="L50" s="5">
        <v>4</v>
      </c>
      <c r="M50" s="6">
        <v>1544</v>
      </c>
      <c r="N50" s="6">
        <v>54304</v>
      </c>
    </row>
    <row r="51" spans="1:14">
      <c r="A51" s="5">
        <v>48</v>
      </c>
      <c r="B51" s="5" t="s">
        <v>48</v>
      </c>
      <c r="C51" s="6">
        <v>16923</v>
      </c>
      <c r="D51" s="6">
        <v>11904</v>
      </c>
      <c r="E51" s="6">
        <v>19940</v>
      </c>
      <c r="F51" s="6">
        <v>17392</v>
      </c>
      <c r="G51" s="5">
        <v>256</v>
      </c>
      <c r="H51" s="5">
        <v>225</v>
      </c>
      <c r="I51" s="5">
        <v>751</v>
      </c>
      <c r="J51" s="5">
        <v>571</v>
      </c>
      <c r="K51" s="5">
        <v>8</v>
      </c>
      <c r="L51" s="5">
        <v>7</v>
      </c>
      <c r="M51" s="6">
        <v>6356</v>
      </c>
      <c r="N51" s="6">
        <v>74333</v>
      </c>
    </row>
    <row r="52" spans="1:14">
      <c r="A52" s="5">
        <v>49</v>
      </c>
      <c r="B52" s="5" t="s">
        <v>49</v>
      </c>
      <c r="C52" s="6">
        <v>2104</v>
      </c>
      <c r="D52" s="6">
        <v>1404</v>
      </c>
      <c r="E52" s="6">
        <v>1896</v>
      </c>
      <c r="F52" s="6">
        <v>1708</v>
      </c>
      <c r="G52" s="5">
        <v>5</v>
      </c>
      <c r="H52" s="5">
        <v>3</v>
      </c>
      <c r="I52" s="5">
        <v>7</v>
      </c>
      <c r="J52" s="5">
        <v>5</v>
      </c>
      <c r="K52" s="5">
        <v>0</v>
      </c>
      <c r="L52" s="5">
        <v>3</v>
      </c>
      <c r="M52" s="5">
        <v>80</v>
      </c>
      <c r="N52" s="6">
        <v>7215</v>
      </c>
    </row>
    <row r="53" spans="1:14">
      <c r="A53" s="5">
        <v>50</v>
      </c>
      <c r="B53" s="5" t="s">
        <v>50</v>
      </c>
      <c r="C53" s="5">
        <v>55</v>
      </c>
      <c r="D53" s="5">
        <v>33</v>
      </c>
      <c r="E53" s="5">
        <v>787</v>
      </c>
      <c r="F53" s="5">
        <v>680</v>
      </c>
      <c r="G53" s="5">
        <v>2</v>
      </c>
      <c r="H53" s="5">
        <v>1</v>
      </c>
      <c r="I53" s="5">
        <v>31</v>
      </c>
      <c r="J53" s="5">
        <v>29</v>
      </c>
      <c r="K53" s="5">
        <v>0</v>
      </c>
      <c r="L53" s="5">
        <v>0</v>
      </c>
      <c r="M53" s="5">
        <v>88</v>
      </c>
      <c r="N53" s="6">
        <v>1706</v>
      </c>
    </row>
    <row r="54" spans="1:14">
      <c r="A54" s="5">
        <v>51</v>
      </c>
      <c r="B54" s="5" t="s">
        <v>51</v>
      </c>
      <c r="C54" s="6">
        <v>2062</v>
      </c>
      <c r="D54" s="6">
        <v>1558</v>
      </c>
      <c r="E54" s="6">
        <v>12558</v>
      </c>
      <c r="F54" s="6">
        <v>11338</v>
      </c>
      <c r="G54" s="5">
        <v>73</v>
      </c>
      <c r="H54" s="5">
        <v>41</v>
      </c>
      <c r="I54" s="5">
        <v>115</v>
      </c>
      <c r="J54" s="5">
        <v>112</v>
      </c>
      <c r="K54" s="5">
        <v>6</v>
      </c>
      <c r="L54" s="5">
        <v>10</v>
      </c>
      <c r="M54" s="6">
        <v>1524</v>
      </c>
      <c r="N54" s="6">
        <v>29397</v>
      </c>
    </row>
    <row r="55" spans="1:14">
      <c r="A55" s="5">
        <v>52</v>
      </c>
      <c r="B55" s="5" t="s">
        <v>52</v>
      </c>
      <c r="C55" s="6">
        <v>1988</v>
      </c>
      <c r="D55" s="6">
        <v>1377</v>
      </c>
      <c r="E55" s="6">
        <v>4084</v>
      </c>
      <c r="F55" s="6">
        <v>3571</v>
      </c>
      <c r="G55" s="5">
        <v>20</v>
      </c>
      <c r="H55" s="5">
        <v>20</v>
      </c>
      <c r="I55" s="5">
        <v>29</v>
      </c>
      <c r="J55" s="5">
        <v>32</v>
      </c>
      <c r="K55" s="5">
        <v>0</v>
      </c>
      <c r="L55" s="5">
        <v>0</v>
      </c>
      <c r="M55" s="5">
        <v>195</v>
      </c>
      <c r="N55" s="6">
        <v>11316</v>
      </c>
    </row>
    <row r="56" spans="1:14">
      <c r="A56" s="5">
        <v>53</v>
      </c>
      <c r="B56" s="5" t="s">
        <v>53</v>
      </c>
      <c r="C56" s="6">
        <v>2192</v>
      </c>
      <c r="D56" s="6">
        <v>1333</v>
      </c>
      <c r="E56" s="6">
        <v>3888</v>
      </c>
      <c r="F56" s="6">
        <v>3280</v>
      </c>
      <c r="G56" s="5">
        <v>11</v>
      </c>
      <c r="H56" s="5">
        <v>11</v>
      </c>
      <c r="I56" s="5">
        <v>24</v>
      </c>
      <c r="J56" s="5">
        <v>27</v>
      </c>
      <c r="K56" s="5">
        <v>1</v>
      </c>
      <c r="L56" s="5">
        <v>2</v>
      </c>
      <c r="M56" s="5">
        <v>326</v>
      </c>
      <c r="N56" s="6">
        <v>11095</v>
      </c>
    </row>
    <row r="57" spans="1:14">
      <c r="A57" s="5">
        <v>54</v>
      </c>
      <c r="B57" s="5" t="s">
        <v>54</v>
      </c>
      <c r="C57" s="5">
        <v>904</v>
      </c>
      <c r="D57" s="5">
        <v>531</v>
      </c>
      <c r="E57" s="6">
        <v>1743</v>
      </c>
      <c r="F57" s="6">
        <v>1490</v>
      </c>
      <c r="G57" s="5">
        <v>11</v>
      </c>
      <c r="H57" s="5">
        <v>5</v>
      </c>
      <c r="I57" s="5">
        <v>31</v>
      </c>
      <c r="J57" s="5">
        <v>27</v>
      </c>
      <c r="K57" s="5">
        <v>2</v>
      </c>
      <c r="L57" s="5">
        <v>0</v>
      </c>
      <c r="M57" s="5">
        <v>162</v>
      </c>
      <c r="N57" s="6">
        <v>4906</v>
      </c>
    </row>
    <row r="58" spans="1:14">
      <c r="A58" s="5">
        <v>55</v>
      </c>
      <c r="B58" s="5" t="s">
        <v>55</v>
      </c>
      <c r="C58" s="5">
        <v>5</v>
      </c>
      <c r="D58" s="5">
        <v>11</v>
      </c>
      <c r="E58" s="6">
        <v>7430</v>
      </c>
      <c r="F58" s="6">
        <v>6666</v>
      </c>
      <c r="G58" s="5">
        <v>16</v>
      </c>
      <c r="H58" s="5">
        <v>8</v>
      </c>
      <c r="I58" s="5">
        <v>14</v>
      </c>
      <c r="J58" s="5">
        <v>18</v>
      </c>
      <c r="K58" s="5">
        <v>4</v>
      </c>
      <c r="L58" s="5">
        <v>1</v>
      </c>
      <c r="M58" s="5">
        <v>337</v>
      </c>
      <c r="N58" s="6">
        <v>14510</v>
      </c>
    </row>
    <row r="59" spans="1:14">
      <c r="A59" s="5">
        <v>56</v>
      </c>
      <c r="B59" s="5" t="s">
        <v>56</v>
      </c>
      <c r="C59" s="6">
        <v>7658</v>
      </c>
      <c r="D59" s="6">
        <v>6016</v>
      </c>
      <c r="E59" s="6">
        <v>26441</v>
      </c>
      <c r="F59" s="6">
        <v>23632</v>
      </c>
      <c r="G59" s="5">
        <v>547</v>
      </c>
      <c r="H59" s="5">
        <v>413</v>
      </c>
      <c r="I59" s="5">
        <v>612</v>
      </c>
      <c r="J59" s="5">
        <v>501</v>
      </c>
      <c r="K59" s="5">
        <v>10</v>
      </c>
      <c r="L59" s="5">
        <v>3</v>
      </c>
      <c r="M59" s="6">
        <v>8753</v>
      </c>
      <c r="N59" s="6">
        <v>74586</v>
      </c>
    </row>
    <row r="60" spans="1:14">
      <c r="A60" s="5">
        <v>57</v>
      </c>
      <c r="B60" s="5" t="s">
        <v>57</v>
      </c>
      <c r="C60" s="6">
        <v>3866</v>
      </c>
      <c r="D60" s="6">
        <v>2508</v>
      </c>
      <c r="E60" s="6">
        <v>20676</v>
      </c>
      <c r="F60" s="6">
        <v>17617</v>
      </c>
      <c r="G60" s="5">
        <v>156</v>
      </c>
      <c r="H60" s="5">
        <v>139</v>
      </c>
      <c r="I60" s="5">
        <v>345</v>
      </c>
      <c r="J60" s="5">
        <v>373</v>
      </c>
      <c r="K60" s="5">
        <v>6</v>
      </c>
      <c r="L60" s="5">
        <v>7</v>
      </c>
      <c r="M60" s="6">
        <v>1476</v>
      </c>
      <c r="N60" s="6">
        <v>47169</v>
      </c>
    </row>
    <row r="61" spans="1:14">
      <c r="A61" s="5">
        <v>58</v>
      </c>
      <c r="B61" s="5" t="s">
        <v>58</v>
      </c>
      <c r="C61" s="6">
        <v>1275</v>
      </c>
      <c r="D61" s="6">
        <v>1015</v>
      </c>
      <c r="E61" s="6">
        <v>45655</v>
      </c>
      <c r="F61" s="6">
        <v>41372</v>
      </c>
      <c r="G61" s="6">
        <v>1207</v>
      </c>
      <c r="H61" s="6">
        <v>1096</v>
      </c>
      <c r="I61" s="6">
        <v>1107</v>
      </c>
      <c r="J61" s="5">
        <v>897</v>
      </c>
      <c r="K61" s="5">
        <v>6</v>
      </c>
      <c r="L61" s="5">
        <v>8</v>
      </c>
      <c r="M61" s="6">
        <v>8779</v>
      </c>
      <c r="N61" s="6">
        <v>102417</v>
      </c>
    </row>
    <row r="62" spans="1:14">
      <c r="A62" s="5">
        <v>59</v>
      </c>
      <c r="B62" s="5" t="s">
        <v>59</v>
      </c>
      <c r="C62" s="5">
        <v>457</v>
      </c>
      <c r="D62" s="5">
        <v>308</v>
      </c>
      <c r="E62" s="6">
        <v>5250</v>
      </c>
      <c r="F62" s="6">
        <v>4789</v>
      </c>
      <c r="G62" s="5">
        <v>31</v>
      </c>
      <c r="H62" s="5">
        <v>20</v>
      </c>
      <c r="I62" s="5">
        <v>34</v>
      </c>
      <c r="J62" s="5">
        <v>29</v>
      </c>
      <c r="K62" s="5">
        <v>0</v>
      </c>
      <c r="L62" s="5">
        <v>2</v>
      </c>
      <c r="M62" s="5">
        <v>300</v>
      </c>
      <c r="N62" s="6">
        <v>11220</v>
      </c>
    </row>
    <row r="63" spans="1:14">
      <c r="A63" s="5">
        <v>60</v>
      </c>
      <c r="B63" s="5" t="s">
        <v>60</v>
      </c>
      <c r="C63" s="6">
        <v>134235</v>
      </c>
      <c r="D63" s="6">
        <v>97536</v>
      </c>
      <c r="E63" s="6">
        <v>123676</v>
      </c>
      <c r="F63" s="6">
        <v>114829</v>
      </c>
      <c r="G63" s="6">
        <v>5068</v>
      </c>
      <c r="H63" s="6">
        <v>4930</v>
      </c>
      <c r="I63" s="6">
        <v>3804</v>
      </c>
      <c r="J63" s="6">
        <v>3329</v>
      </c>
      <c r="K63" s="5">
        <v>53</v>
      </c>
      <c r="L63" s="5">
        <v>29</v>
      </c>
      <c r="M63" s="6">
        <v>81636</v>
      </c>
      <c r="N63" s="6">
        <v>569125</v>
      </c>
    </row>
    <row r="64" spans="1:14">
      <c r="A64" s="5">
        <v>61</v>
      </c>
      <c r="B64" s="5" t="s">
        <v>61</v>
      </c>
      <c r="C64" s="5">
        <v>12</v>
      </c>
      <c r="D64" s="5">
        <v>19</v>
      </c>
      <c r="E64" s="6">
        <v>7240</v>
      </c>
      <c r="F64" s="6">
        <v>6749</v>
      </c>
      <c r="G64" s="5">
        <v>13</v>
      </c>
      <c r="H64" s="5">
        <v>10</v>
      </c>
      <c r="I64" s="5">
        <v>67</v>
      </c>
      <c r="J64" s="5">
        <v>79</v>
      </c>
      <c r="K64" s="5">
        <v>1</v>
      </c>
      <c r="L64" s="5">
        <v>0</v>
      </c>
      <c r="M64" s="5">
        <v>614</v>
      </c>
      <c r="N64" s="6">
        <v>14804</v>
      </c>
    </row>
    <row r="65" spans="1:14">
      <c r="A65" s="5">
        <v>62</v>
      </c>
      <c r="B65" s="5" t="s">
        <v>62</v>
      </c>
      <c r="C65" s="5">
        <v>61</v>
      </c>
      <c r="D65" s="5">
        <v>47</v>
      </c>
      <c r="E65" s="5">
        <v>838</v>
      </c>
      <c r="F65" s="5">
        <v>711</v>
      </c>
      <c r="G65" s="5">
        <v>0</v>
      </c>
      <c r="H65" s="5">
        <v>0</v>
      </c>
      <c r="I65" s="5">
        <v>2</v>
      </c>
      <c r="J65" s="5">
        <v>3</v>
      </c>
      <c r="K65" s="5">
        <v>0</v>
      </c>
      <c r="L65" s="5">
        <v>0</v>
      </c>
      <c r="M65" s="5">
        <v>47</v>
      </c>
      <c r="N65" s="6">
        <v>1709</v>
      </c>
    </row>
    <row r="66" spans="1:14">
      <c r="A66" s="5">
        <v>63</v>
      </c>
      <c r="B66" s="5" t="s">
        <v>63</v>
      </c>
      <c r="C66" s="6">
        <v>6193</v>
      </c>
      <c r="D66" s="6">
        <v>4136</v>
      </c>
      <c r="E66" s="6">
        <v>17425</v>
      </c>
      <c r="F66" s="6">
        <v>14429</v>
      </c>
      <c r="G66" s="5">
        <v>134</v>
      </c>
      <c r="H66" s="5">
        <v>97</v>
      </c>
      <c r="I66" s="5">
        <v>246</v>
      </c>
      <c r="J66" s="5">
        <v>221</v>
      </c>
      <c r="K66" s="5">
        <v>5</v>
      </c>
      <c r="L66" s="5">
        <v>2</v>
      </c>
      <c r="M66" s="6">
        <v>4122</v>
      </c>
      <c r="N66" s="6">
        <v>47010</v>
      </c>
    </row>
    <row r="67" spans="1:14">
      <c r="A67" s="5">
        <v>64</v>
      </c>
      <c r="B67" s="5" t="s">
        <v>64</v>
      </c>
      <c r="C67" s="5">
        <v>554</v>
      </c>
      <c r="D67" s="5">
        <v>461</v>
      </c>
      <c r="E67" s="6">
        <v>12286</v>
      </c>
      <c r="F67" s="6">
        <v>10879</v>
      </c>
      <c r="G67" s="5">
        <v>61</v>
      </c>
      <c r="H67" s="5">
        <v>58</v>
      </c>
      <c r="I67" s="5">
        <v>443</v>
      </c>
      <c r="J67" s="5">
        <v>381</v>
      </c>
      <c r="K67" s="5">
        <v>3</v>
      </c>
      <c r="L67" s="5">
        <v>4</v>
      </c>
      <c r="M67" s="5">
        <v>214</v>
      </c>
      <c r="N67" s="6">
        <v>25344</v>
      </c>
    </row>
    <row r="68" spans="1:14">
      <c r="A68" s="5">
        <v>65</v>
      </c>
      <c r="B68" s="5" t="s">
        <v>65</v>
      </c>
      <c r="C68" s="6">
        <v>2248</v>
      </c>
      <c r="D68" s="6">
        <v>1450</v>
      </c>
      <c r="E68" s="6">
        <v>4681</v>
      </c>
      <c r="F68" s="6">
        <v>4066</v>
      </c>
      <c r="G68" s="5">
        <v>16</v>
      </c>
      <c r="H68" s="5">
        <v>26</v>
      </c>
      <c r="I68" s="5">
        <v>56</v>
      </c>
      <c r="J68" s="5">
        <v>41</v>
      </c>
      <c r="K68" s="5">
        <v>1</v>
      </c>
      <c r="L68" s="5">
        <v>0</v>
      </c>
      <c r="M68" s="5">
        <v>461</v>
      </c>
      <c r="N68" s="6">
        <v>13046</v>
      </c>
    </row>
    <row r="69" spans="1:14">
      <c r="A69" s="5">
        <v>66</v>
      </c>
      <c r="B69" s="5" t="s">
        <v>66</v>
      </c>
      <c r="C69" s="6">
        <v>2036</v>
      </c>
      <c r="D69" s="6">
        <v>1393</v>
      </c>
      <c r="E69" s="6">
        <v>3390</v>
      </c>
      <c r="F69" s="6">
        <v>3130</v>
      </c>
      <c r="G69" s="5">
        <v>17</v>
      </c>
      <c r="H69" s="5">
        <v>18</v>
      </c>
      <c r="I69" s="5">
        <v>29</v>
      </c>
      <c r="J69" s="5">
        <v>31</v>
      </c>
      <c r="K69" s="5">
        <v>0</v>
      </c>
      <c r="L69" s="5">
        <v>0</v>
      </c>
      <c r="M69" s="5">
        <v>471</v>
      </c>
      <c r="N69" s="6">
        <v>10515</v>
      </c>
    </row>
    <row r="70" spans="1:14">
      <c r="A70" s="5">
        <v>67</v>
      </c>
      <c r="B70" s="5" t="s">
        <v>67</v>
      </c>
      <c r="C70" s="6">
        <v>56721</v>
      </c>
      <c r="D70" s="6">
        <v>39498</v>
      </c>
      <c r="E70" s="6">
        <v>115763</v>
      </c>
      <c r="F70" s="6">
        <v>102914</v>
      </c>
      <c r="G70" s="6">
        <v>9686</v>
      </c>
      <c r="H70" s="6">
        <v>9797</v>
      </c>
      <c r="I70" s="6">
        <v>10032</v>
      </c>
      <c r="J70" s="6">
        <v>8054</v>
      </c>
      <c r="K70" s="5">
        <v>259</v>
      </c>
      <c r="L70" s="5">
        <v>199</v>
      </c>
      <c r="M70" s="6">
        <v>44267</v>
      </c>
      <c r="N70" s="6">
        <v>397190</v>
      </c>
    </row>
    <row r="71" spans="1:14">
      <c r="A71" s="5">
        <v>68</v>
      </c>
      <c r="B71" s="5" t="s">
        <v>68</v>
      </c>
      <c r="C71" s="5">
        <v>212</v>
      </c>
      <c r="D71" s="5">
        <v>179</v>
      </c>
      <c r="E71" s="6">
        <v>9842</v>
      </c>
      <c r="F71" s="6">
        <v>8689</v>
      </c>
      <c r="G71" s="5">
        <v>92</v>
      </c>
      <c r="H71" s="5">
        <v>90</v>
      </c>
      <c r="I71" s="5">
        <v>124</v>
      </c>
      <c r="J71" s="5">
        <v>180</v>
      </c>
      <c r="K71" s="5">
        <v>4</v>
      </c>
      <c r="L71" s="5">
        <v>3</v>
      </c>
      <c r="M71" s="5">
        <v>817</v>
      </c>
      <c r="N71" s="6">
        <v>20232</v>
      </c>
    </row>
    <row r="72" spans="1:14">
      <c r="A72" s="5">
        <v>69</v>
      </c>
      <c r="B72" s="5" t="s">
        <v>69</v>
      </c>
      <c r="C72" s="6">
        <v>3482</v>
      </c>
      <c r="D72" s="6">
        <v>2450</v>
      </c>
      <c r="E72" s="6">
        <v>35388</v>
      </c>
      <c r="F72" s="6">
        <v>31038</v>
      </c>
      <c r="G72" s="5">
        <v>399</v>
      </c>
      <c r="H72" s="5">
        <v>341</v>
      </c>
      <c r="I72" s="6">
        <v>2042</v>
      </c>
      <c r="J72" s="6">
        <v>2015</v>
      </c>
      <c r="K72" s="5">
        <v>3</v>
      </c>
      <c r="L72" s="5">
        <v>0</v>
      </c>
      <c r="M72" s="6">
        <v>7544</v>
      </c>
      <c r="N72" s="6">
        <v>84702</v>
      </c>
    </row>
    <row r="73" spans="1:14">
      <c r="A73" s="5">
        <v>70</v>
      </c>
      <c r="B73" s="5" t="s">
        <v>70</v>
      </c>
      <c r="C73" s="6">
        <v>2423</v>
      </c>
      <c r="D73" s="6">
        <v>1893</v>
      </c>
      <c r="E73" s="5">
        <v>579</v>
      </c>
      <c r="F73" s="5">
        <v>599</v>
      </c>
      <c r="G73" s="5">
        <v>2</v>
      </c>
      <c r="H73" s="5">
        <v>2</v>
      </c>
      <c r="I73" s="5">
        <v>1</v>
      </c>
      <c r="J73" s="5">
        <v>4</v>
      </c>
      <c r="K73" s="5">
        <v>0</v>
      </c>
      <c r="L73" s="5">
        <v>0</v>
      </c>
      <c r="M73" s="5">
        <v>92</v>
      </c>
      <c r="N73" s="6">
        <v>5595</v>
      </c>
    </row>
    <row r="74" spans="1:14">
      <c r="A74" s="5">
        <v>71</v>
      </c>
      <c r="B74" s="5" t="s">
        <v>71</v>
      </c>
      <c r="C74" s="5">
        <v>368</v>
      </c>
      <c r="D74" s="5">
        <v>263</v>
      </c>
      <c r="E74" s="6">
        <v>7140</v>
      </c>
      <c r="F74" s="6">
        <v>6219</v>
      </c>
      <c r="G74" s="5">
        <v>19</v>
      </c>
      <c r="H74" s="5">
        <v>21</v>
      </c>
      <c r="I74" s="5">
        <v>21</v>
      </c>
      <c r="J74" s="5">
        <v>14</v>
      </c>
      <c r="K74" s="5">
        <v>4</v>
      </c>
      <c r="L74" s="5">
        <v>1</v>
      </c>
      <c r="M74" s="5">
        <v>492</v>
      </c>
      <c r="N74" s="6">
        <v>14562</v>
      </c>
    </row>
    <row r="75" spans="1:14">
      <c r="A75" s="5">
        <v>72</v>
      </c>
      <c r="B75" s="5" t="s">
        <v>72</v>
      </c>
      <c r="C75" s="6">
        <v>1721</v>
      </c>
      <c r="D75" s="6">
        <v>1446</v>
      </c>
      <c r="E75" s="6">
        <v>8276</v>
      </c>
      <c r="F75" s="6">
        <v>7630</v>
      </c>
      <c r="G75" s="5">
        <v>72</v>
      </c>
      <c r="H75" s="5">
        <v>30</v>
      </c>
      <c r="I75" s="5">
        <v>119</v>
      </c>
      <c r="J75" s="5">
        <v>82</v>
      </c>
      <c r="K75" s="5">
        <v>0</v>
      </c>
      <c r="L75" s="5">
        <v>0</v>
      </c>
      <c r="M75" s="5">
        <v>913</v>
      </c>
      <c r="N75" s="6">
        <v>20289</v>
      </c>
    </row>
    <row r="76" spans="1:14">
      <c r="A76" s="5">
        <v>73</v>
      </c>
      <c r="B76" s="5" t="s">
        <v>73</v>
      </c>
      <c r="C76" s="6">
        <v>1232</v>
      </c>
      <c r="D76" s="5">
        <v>872</v>
      </c>
      <c r="E76" s="6">
        <v>5401</v>
      </c>
      <c r="F76" s="6">
        <v>4782</v>
      </c>
      <c r="G76" s="5">
        <v>41</v>
      </c>
      <c r="H76" s="5">
        <v>34</v>
      </c>
      <c r="I76" s="5">
        <v>30</v>
      </c>
      <c r="J76" s="5">
        <v>27</v>
      </c>
      <c r="K76" s="5">
        <v>0</v>
      </c>
      <c r="L76" s="5">
        <v>0</v>
      </c>
      <c r="M76" s="5">
        <v>288</v>
      </c>
      <c r="N76" s="6">
        <v>12707</v>
      </c>
    </row>
    <row r="77" spans="1:14">
      <c r="A77" s="5">
        <v>74</v>
      </c>
      <c r="B77" s="5" t="s">
        <v>74</v>
      </c>
      <c r="C77" s="5">
        <v>344</v>
      </c>
      <c r="D77" s="5">
        <v>259</v>
      </c>
      <c r="E77" s="6">
        <v>2458</v>
      </c>
      <c r="F77" s="6">
        <v>2185</v>
      </c>
      <c r="G77" s="5">
        <v>6</v>
      </c>
      <c r="H77" s="5">
        <v>9</v>
      </c>
      <c r="I77" s="5">
        <v>11</v>
      </c>
      <c r="J77" s="5">
        <v>14</v>
      </c>
      <c r="K77" s="5">
        <v>4</v>
      </c>
      <c r="L77" s="5">
        <v>0</v>
      </c>
      <c r="M77" s="5">
        <v>189</v>
      </c>
      <c r="N77" s="6">
        <v>5479</v>
      </c>
    </row>
    <row r="78" spans="1:14">
      <c r="A78" s="5">
        <v>75</v>
      </c>
      <c r="B78" s="5" t="s">
        <v>75</v>
      </c>
      <c r="C78" s="6">
        <v>25496</v>
      </c>
      <c r="D78" s="6">
        <v>18265</v>
      </c>
      <c r="E78" s="6">
        <v>33494</v>
      </c>
      <c r="F78" s="6">
        <v>29671</v>
      </c>
      <c r="G78" s="5">
        <v>820</v>
      </c>
      <c r="H78" s="5">
        <v>683</v>
      </c>
      <c r="I78" s="6">
        <v>1273</v>
      </c>
      <c r="J78" s="5">
        <v>981</v>
      </c>
      <c r="K78" s="5">
        <v>14</v>
      </c>
      <c r="L78" s="5">
        <v>3</v>
      </c>
      <c r="M78" s="6">
        <v>12568</v>
      </c>
      <c r="N78" s="6">
        <v>123268</v>
      </c>
    </row>
    <row r="79" spans="1:14">
      <c r="A79" s="5">
        <v>76</v>
      </c>
      <c r="B79" s="5" t="s">
        <v>76</v>
      </c>
      <c r="C79" s="6">
        <v>13156</v>
      </c>
      <c r="D79" s="6">
        <v>9047</v>
      </c>
      <c r="E79" s="6">
        <v>27028</v>
      </c>
      <c r="F79" s="6">
        <v>23862</v>
      </c>
      <c r="G79" s="5">
        <v>692</v>
      </c>
      <c r="H79" s="5">
        <v>478</v>
      </c>
      <c r="I79" s="5">
        <v>727</v>
      </c>
      <c r="J79" s="5">
        <v>570</v>
      </c>
      <c r="K79" s="5">
        <v>28</v>
      </c>
      <c r="L79" s="5">
        <v>17</v>
      </c>
      <c r="M79" s="6">
        <v>4314</v>
      </c>
      <c r="N79" s="6">
        <v>79919</v>
      </c>
    </row>
    <row r="80" spans="1:14">
      <c r="A80" s="5">
        <v>77</v>
      </c>
      <c r="B80" s="5" t="s">
        <v>77</v>
      </c>
      <c r="C80" s="5">
        <v>768</v>
      </c>
      <c r="D80" s="5">
        <v>466</v>
      </c>
      <c r="E80" s="6">
        <v>1899</v>
      </c>
      <c r="F80" s="6">
        <v>1692</v>
      </c>
      <c r="G80" s="5">
        <v>2</v>
      </c>
      <c r="H80" s="5">
        <v>4</v>
      </c>
      <c r="I80" s="5">
        <v>6</v>
      </c>
      <c r="J80" s="5">
        <v>9</v>
      </c>
      <c r="K80" s="5">
        <v>0</v>
      </c>
      <c r="L80" s="5">
        <v>0</v>
      </c>
      <c r="M80" s="5">
        <v>67</v>
      </c>
      <c r="N80" s="6">
        <v>4913</v>
      </c>
    </row>
    <row r="81" spans="1:14">
      <c r="A81" s="5">
        <v>78</v>
      </c>
      <c r="B81" s="5" t="s">
        <v>78</v>
      </c>
      <c r="C81" s="6">
        <v>1107</v>
      </c>
      <c r="D81" s="5">
        <v>874</v>
      </c>
      <c r="E81" s="6">
        <v>14659</v>
      </c>
      <c r="F81" s="6">
        <v>13102</v>
      </c>
      <c r="G81" s="5">
        <v>134</v>
      </c>
      <c r="H81" s="5">
        <v>117</v>
      </c>
      <c r="I81" s="5">
        <v>263</v>
      </c>
      <c r="J81" s="5">
        <v>252</v>
      </c>
      <c r="K81" s="5">
        <v>5</v>
      </c>
      <c r="L81" s="5">
        <v>2</v>
      </c>
      <c r="M81" s="6">
        <v>1386</v>
      </c>
      <c r="N81" s="6">
        <v>31901</v>
      </c>
    </row>
    <row r="82" spans="1:14">
      <c r="A82" s="5">
        <v>79</v>
      </c>
      <c r="B82" s="5" t="s">
        <v>79</v>
      </c>
      <c r="C82" s="5">
        <v>966</v>
      </c>
      <c r="D82" s="5">
        <v>713</v>
      </c>
      <c r="E82" s="6">
        <v>3160</v>
      </c>
      <c r="F82" s="6">
        <v>2909</v>
      </c>
      <c r="G82" s="5">
        <v>6</v>
      </c>
      <c r="H82" s="5">
        <v>8</v>
      </c>
      <c r="I82" s="5">
        <v>26</v>
      </c>
      <c r="J82" s="5">
        <v>20</v>
      </c>
      <c r="K82" s="5">
        <v>2</v>
      </c>
      <c r="L82" s="5">
        <v>0</v>
      </c>
      <c r="M82" s="5">
        <v>172</v>
      </c>
      <c r="N82" s="6">
        <v>7982</v>
      </c>
    </row>
    <row r="83" spans="1:14">
      <c r="A83" s="5">
        <v>80</v>
      </c>
      <c r="B83" s="5" t="s">
        <v>518</v>
      </c>
      <c r="C83" s="5">
        <v>676</v>
      </c>
      <c r="D83" s="5">
        <v>475</v>
      </c>
      <c r="E83" s="6">
        <v>3263</v>
      </c>
      <c r="F83" s="6">
        <v>2825</v>
      </c>
      <c r="G83" s="5">
        <v>6</v>
      </c>
      <c r="H83" s="5">
        <v>5</v>
      </c>
      <c r="I83" s="5">
        <v>66</v>
      </c>
      <c r="J83" s="5">
        <v>38</v>
      </c>
      <c r="K83" s="5">
        <v>1</v>
      </c>
      <c r="L83" s="5">
        <v>0</v>
      </c>
      <c r="M83" s="5">
        <v>116</v>
      </c>
      <c r="N83" s="6">
        <v>7471</v>
      </c>
    </row>
    <row r="84" spans="1:14">
      <c r="A84" s="5">
        <v>81</v>
      </c>
      <c r="B84" s="5" t="s">
        <v>81</v>
      </c>
      <c r="C84" s="6">
        <v>3168</v>
      </c>
      <c r="D84" s="6">
        <v>2132</v>
      </c>
      <c r="E84" s="6">
        <v>2230</v>
      </c>
      <c r="F84" s="6">
        <v>1954</v>
      </c>
      <c r="G84" s="5">
        <v>3</v>
      </c>
      <c r="H84" s="5">
        <v>4</v>
      </c>
      <c r="I84" s="5">
        <v>13</v>
      </c>
      <c r="J84" s="5">
        <v>7</v>
      </c>
      <c r="K84" s="5">
        <v>0</v>
      </c>
      <c r="L84" s="5">
        <v>1</v>
      </c>
      <c r="M84" s="5">
        <v>295</v>
      </c>
      <c r="N84" s="6">
        <v>9807</v>
      </c>
    </row>
    <row r="85" spans="1:14">
      <c r="A85" s="5">
        <v>82</v>
      </c>
      <c r="B85" s="5" t="s">
        <v>82</v>
      </c>
      <c r="C85" s="6">
        <v>1098</v>
      </c>
      <c r="D85" s="5">
        <v>734</v>
      </c>
      <c r="E85" s="6">
        <v>1485</v>
      </c>
      <c r="F85" s="6">
        <v>1310</v>
      </c>
      <c r="G85" s="5">
        <v>6</v>
      </c>
      <c r="H85" s="5">
        <v>6</v>
      </c>
      <c r="I85" s="5">
        <v>4</v>
      </c>
      <c r="J85" s="5">
        <v>3</v>
      </c>
      <c r="K85" s="5">
        <v>1</v>
      </c>
      <c r="L85" s="5">
        <v>2</v>
      </c>
      <c r="M85" s="5">
        <v>190</v>
      </c>
      <c r="N85" s="6">
        <v>4839</v>
      </c>
    </row>
    <row r="86" spans="1:14">
      <c r="A86" s="5">
        <v>83</v>
      </c>
      <c r="B86" s="5" t="s">
        <v>83</v>
      </c>
      <c r="C86" s="5">
        <v>924</v>
      </c>
      <c r="D86" s="5">
        <v>635</v>
      </c>
      <c r="E86" s="6">
        <v>1768</v>
      </c>
      <c r="F86" s="6">
        <v>1581</v>
      </c>
      <c r="G86" s="5">
        <v>2</v>
      </c>
      <c r="H86" s="5">
        <v>5</v>
      </c>
      <c r="I86" s="5">
        <v>3</v>
      </c>
      <c r="J86" s="5">
        <v>2</v>
      </c>
      <c r="K86" s="5">
        <v>0</v>
      </c>
      <c r="L86" s="5">
        <v>0</v>
      </c>
      <c r="M86" s="5">
        <v>51</v>
      </c>
      <c r="N86" s="6">
        <v>4971</v>
      </c>
    </row>
    <row r="87" spans="1:14">
      <c r="A87" s="5">
        <v>84</v>
      </c>
      <c r="B87" s="5" t="s">
        <v>84</v>
      </c>
      <c r="C87" s="6">
        <v>2413</v>
      </c>
      <c r="D87" s="6">
        <v>1743</v>
      </c>
      <c r="E87" s="6">
        <v>5991</v>
      </c>
      <c r="F87" s="6">
        <v>5265</v>
      </c>
      <c r="G87" s="5">
        <v>38</v>
      </c>
      <c r="H87" s="5">
        <v>23</v>
      </c>
      <c r="I87" s="5">
        <v>34</v>
      </c>
      <c r="J87" s="5">
        <v>22</v>
      </c>
      <c r="K87" s="5">
        <v>5</v>
      </c>
      <c r="L87" s="5">
        <v>7</v>
      </c>
      <c r="M87" s="5">
        <v>113</v>
      </c>
      <c r="N87" s="6">
        <v>15654</v>
      </c>
    </row>
    <row r="88" spans="1:14">
      <c r="A88" s="5">
        <v>85</v>
      </c>
      <c r="B88" s="5" t="s">
        <v>85</v>
      </c>
      <c r="C88" s="6">
        <v>1520</v>
      </c>
      <c r="D88" s="6">
        <v>1138</v>
      </c>
      <c r="E88" s="6">
        <v>3714</v>
      </c>
      <c r="F88" s="6">
        <v>3297</v>
      </c>
      <c r="G88" s="5">
        <v>12</v>
      </c>
      <c r="H88" s="5">
        <v>12</v>
      </c>
      <c r="I88" s="5">
        <v>23</v>
      </c>
      <c r="J88" s="5">
        <v>13</v>
      </c>
      <c r="K88" s="5">
        <v>0</v>
      </c>
      <c r="L88" s="5">
        <v>0</v>
      </c>
      <c r="M88" s="5">
        <v>624</v>
      </c>
      <c r="N88" s="6">
        <v>10353</v>
      </c>
    </row>
    <row r="89" spans="1:14">
      <c r="A89" s="5">
        <v>86</v>
      </c>
      <c r="B89" s="5" t="s">
        <v>86</v>
      </c>
      <c r="C89" s="5">
        <v>550</v>
      </c>
      <c r="D89" s="5">
        <v>413</v>
      </c>
      <c r="E89" s="6">
        <v>1598</v>
      </c>
      <c r="F89" s="6">
        <v>1342</v>
      </c>
      <c r="G89" s="5">
        <v>13</v>
      </c>
      <c r="H89" s="5">
        <v>8</v>
      </c>
      <c r="I89" s="5">
        <v>19</v>
      </c>
      <c r="J89" s="5">
        <v>6</v>
      </c>
      <c r="K89" s="5">
        <v>3</v>
      </c>
      <c r="L89" s="5">
        <v>0</v>
      </c>
      <c r="M89" s="5">
        <v>314</v>
      </c>
      <c r="N89" s="6">
        <v>4266</v>
      </c>
    </row>
    <row r="90" spans="1:14">
      <c r="A90" s="5">
        <v>87</v>
      </c>
      <c r="B90" s="5" t="s">
        <v>87</v>
      </c>
      <c r="C90" s="6">
        <v>5252</v>
      </c>
      <c r="D90" s="6">
        <v>3498</v>
      </c>
      <c r="E90" s="6">
        <v>8580</v>
      </c>
      <c r="F90" s="6">
        <v>7558</v>
      </c>
      <c r="G90" s="5">
        <v>76</v>
      </c>
      <c r="H90" s="5">
        <v>71</v>
      </c>
      <c r="I90" s="5">
        <v>57</v>
      </c>
      <c r="J90" s="5">
        <v>60</v>
      </c>
      <c r="K90" s="5">
        <v>3</v>
      </c>
      <c r="L90" s="5">
        <v>1</v>
      </c>
      <c r="M90" s="5">
        <v>889</v>
      </c>
      <c r="N90" s="6">
        <v>26045</v>
      </c>
    </row>
    <row r="91" spans="1:14">
      <c r="A91" s="5">
        <v>88</v>
      </c>
      <c r="B91" s="5" t="s">
        <v>88</v>
      </c>
      <c r="C91" s="6">
        <v>1741</v>
      </c>
      <c r="D91" s="6">
        <v>1259</v>
      </c>
      <c r="E91" s="6">
        <v>7665</v>
      </c>
      <c r="F91" s="6">
        <v>6821</v>
      </c>
      <c r="G91" s="5">
        <v>80</v>
      </c>
      <c r="H91" s="5">
        <v>75</v>
      </c>
      <c r="I91" s="5">
        <v>86</v>
      </c>
      <c r="J91" s="5">
        <v>50</v>
      </c>
      <c r="K91" s="5">
        <v>2</v>
      </c>
      <c r="L91" s="5">
        <v>1</v>
      </c>
      <c r="M91" s="5">
        <v>797</v>
      </c>
      <c r="N91" s="6">
        <v>18577</v>
      </c>
    </row>
    <row r="92" spans="1:14">
      <c r="A92" s="5">
        <v>89</v>
      </c>
      <c r="B92" s="5" t="s">
        <v>89</v>
      </c>
      <c r="C92" s="6">
        <v>7461</v>
      </c>
      <c r="D92" s="6">
        <v>5302</v>
      </c>
      <c r="E92" s="6">
        <v>5513</v>
      </c>
      <c r="F92" s="6">
        <v>4613</v>
      </c>
      <c r="G92" s="5">
        <v>233</v>
      </c>
      <c r="H92" s="5">
        <v>145</v>
      </c>
      <c r="I92" s="5">
        <v>663</v>
      </c>
      <c r="J92" s="5">
        <v>539</v>
      </c>
      <c r="K92" s="5">
        <v>19</v>
      </c>
      <c r="L92" s="5">
        <v>9</v>
      </c>
      <c r="M92" s="6">
        <v>2264</v>
      </c>
      <c r="N92" s="6">
        <v>26761</v>
      </c>
    </row>
    <row r="93" spans="1:14">
      <c r="A93" s="5">
        <v>90</v>
      </c>
      <c r="B93" s="5" t="s">
        <v>90</v>
      </c>
      <c r="C93" s="5">
        <v>917</v>
      </c>
      <c r="D93" s="5">
        <v>655</v>
      </c>
      <c r="E93" s="6">
        <v>1807</v>
      </c>
      <c r="F93" s="6">
        <v>1748</v>
      </c>
      <c r="G93" s="5">
        <v>6</v>
      </c>
      <c r="H93" s="5">
        <v>5</v>
      </c>
      <c r="I93" s="5">
        <v>9</v>
      </c>
      <c r="J93" s="5">
        <v>3</v>
      </c>
      <c r="K93" s="5">
        <v>0</v>
      </c>
      <c r="L93" s="5">
        <v>2</v>
      </c>
      <c r="M93" s="5">
        <v>189</v>
      </c>
      <c r="N93" s="6">
        <v>5341</v>
      </c>
    </row>
    <row r="94" spans="1:14">
      <c r="A94" s="5">
        <v>91</v>
      </c>
      <c r="B94" s="5" t="s">
        <v>91</v>
      </c>
      <c r="C94" s="5">
        <v>890</v>
      </c>
      <c r="D94" s="5">
        <v>626</v>
      </c>
      <c r="E94" s="6">
        <v>2230</v>
      </c>
      <c r="F94" s="6">
        <v>1972</v>
      </c>
      <c r="G94" s="5">
        <v>39</v>
      </c>
      <c r="H94" s="5">
        <v>19</v>
      </c>
      <c r="I94" s="5">
        <v>119</v>
      </c>
      <c r="J94" s="5">
        <v>81</v>
      </c>
      <c r="K94" s="5">
        <v>2</v>
      </c>
      <c r="L94" s="5">
        <v>3</v>
      </c>
      <c r="M94" s="5">
        <v>525</v>
      </c>
      <c r="N94" s="6">
        <v>6506</v>
      </c>
    </row>
    <row r="95" spans="1:14">
      <c r="A95" s="5">
        <v>92</v>
      </c>
      <c r="B95" s="5" t="s">
        <v>92</v>
      </c>
      <c r="C95" s="6">
        <v>10293</v>
      </c>
      <c r="D95" s="6">
        <v>6646</v>
      </c>
      <c r="E95" s="6">
        <v>15833</v>
      </c>
      <c r="F95" s="6">
        <v>13767</v>
      </c>
      <c r="G95" s="5">
        <v>226</v>
      </c>
      <c r="H95" s="5">
        <v>162</v>
      </c>
      <c r="I95" s="5">
        <v>256</v>
      </c>
      <c r="J95" s="5">
        <v>202</v>
      </c>
      <c r="K95" s="5">
        <v>4</v>
      </c>
      <c r="L95" s="5">
        <v>8</v>
      </c>
      <c r="M95" s="6">
        <v>4100</v>
      </c>
      <c r="N95" s="6">
        <v>51497</v>
      </c>
    </row>
    <row r="96" spans="1:14">
      <c r="A96" s="5">
        <v>93</v>
      </c>
      <c r="B96" s="5" t="s">
        <v>93</v>
      </c>
      <c r="C96" s="5">
        <v>69</v>
      </c>
      <c r="D96" s="5">
        <v>59</v>
      </c>
      <c r="E96" s="6">
        <v>7652</v>
      </c>
      <c r="F96" s="6">
        <v>6772</v>
      </c>
      <c r="G96" s="5">
        <v>29</v>
      </c>
      <c r="H96" s="5">
        <v>17</v>
      </c>
      <c r="I96" s="5">
        <v>83</v>
      </c>
      <c r="J96" s="5">
        <v>64</v>
      </c>
      <c r="K96" s="5">
        <v>15</v>
      </c>
      <c r="L96" s="5">
        <v>17</v>
      </c>
      <c r="M96" s="5">
        <v>666</v>
      </c>
      <c r="N96" s="6">
        <v>15443</v>
      </c>
    </row>
    <row r="97" spans="1:14">
      <c r="A97" s="5">
        <v>94</v>
      </c>
      <c r="B97" s="5" t="s">
        <v>94</v>
      </c>
      <c r="C97" s="6">
        <v>2365</v>
      </c>
      <c r="D97" s="6">
        <v>1676</v>
      </c>
      <c r="E97" s="6">
        <v>1168</v>
      </c>
      <c r="F97" s="6">
        <v>1071</v>
      </c>
      <c r="G97" s="5">
        <v>19</v>
      </c>
      <c r="H97" s="5">
        <v>28</v>
      </c>
      <c r="I97" s="5">
        <v>13</v>
      </c>
      <c r="J97" s="5">
        <v>10</v>
      </c>
      <c r="K97" s="5">
        <v>0</v>
      </c>
      <c r="L97" s="5">
        <v>0</v>
      </c>
      <c r="M97" s="5">
        <v>132</v>
      </c>
      <c r="N97" s="6">
        <v>6482</v>
      </c>
    </row>
    <row r="98" spans="1:14">
      <c r="A98" s="5">
        <v>95</v>
      </c>
      <c r="B98" s="5" t="s">
        <v>95</v>
      </c>
      <c r="C98" s="5">
        <v>660</v>
      </c>
      <c r="D98" s="5">
        <v>496</v>
      </c>
      <c r="E98" s="6">
        <v>6418</v>
      </c>
      <c r="F98" s="6">
        <v>5713</v>
      </c>
      <c r="G98" s="5">
        <v>37</v>
      </c>
      <c r="H98" s="5">
        <v>22</v>
      </c>
      <c r="I98" s="5">
        <v>50</v>
      </c>
      <c r="J98" s="5">
        <v>37</v>
      </c>
      <c r="K98" s="5">
        <v>0</v>
      </c>
      <c r="L98" s="5">
        <v>0</v>
      </c>
      <c r="M98" s="5">
        <v>861</v>
      </c>
      <c r="N98" s="6">
        <v>14294</v>
      </c>
    </row>
    <row r="99" spans="1:14">
      <c r="A99" s="5">
        <v>96</v>
      </c>
      <c r="B99" s="5" t="s">
        <v>96</v>
      </c>
      <c r="C99" s="5">
        <v>827</v>
      </c>
      <c r="D99" s="5">
        <v>607</v>
      </c>
      <c r="E99" s="6">
        <v>1405</v>
      </c>
      <c r="F99" s="6">
        <v>1276</v>
      </c>
      <c r="G99" s="5">
        <v>10</v>
      </c>
      <c r="H99" s="5">
        <v>12</v>
      </c>
      <c r="I99" s="5">
        <v>23</v>
      </c>
      <c r="J99" s="5">
        <v>23</v>
      </c>
      <c r="K99" s="5">
        <v>1</v>
      </c>
      <c r="L99" s="5">
        <v>2</v>
      </c>
      <c r="M99" s="5">
        <v>133</v>
      </c>
      <c r="N99" s="6">
        <v>4319</v>
      </c>
    </row>
    <row r="100" spans="1:14">
      <c r="A100" s="5">
        <v>97</v>
      </c>
      <c r="B100" s="5" t="s">
        <v>97</v>
      </c>
      <c r="C100" s="6">
        <v>2782</v>
      </c>
      <c r="D100" s="6">
        <v>1800</v>
      </c>
      <c r="E100" s="6">
        <v>3948</v>
      </c>
      <c r="F100" s="6">
        <v>3428</v>
      </c>
      <c r="G100" s="5">
        <v>14</v>
      </c>
      <c r="H100" s="5">
        <v>15</v>
      </c>
      <c r="I100" s="5">
        <v>35</v>
      </c>
      <c r="J100" s="5">
        <v>13</v>
      </c>
      <c r="K100" s="5">
        <v>1</v>
      </c>
      <c r="L100" s="5">
        <v>0</v>
      </c>
      <c r="M100" s="5">
        <v>167</v>
      </c>
      <c r="N100" s="6">
        <v>12203</v>
      </c>
    </row>
    <row r="101" spans="1:14">
      <c r="A101" s="5">
        <v>98</v>
      </c>
      <c r="B101" s="5" t="s">
        <v>98</v>
      </c>
      <c r="C101" s="6">
        <v>1527</v>
      </c>
      <c r="D101" s="6">
        <v>1203</v>
      </c>
      <c r="E101" s="6">
        <v>2782</v>
      </c>
      <c r="F101" s="6">
        <v>2569</v>
      </c>
      <c r="G101" s="5">
        <v>10</v>
      </c>
      <c r="H101" s="5">
        <v>14</v>
      </c>
      <c r="I101" s="5">
        <v>18</v>
      </c>
      <c r="J101" s="5">
        <v>10</v>
      </c>
      <c r="K101" s="5">
        <v>0</v>
      </c>
      <c r="L101" s="5">
        <v>0</v>
      </c>
      <c r="M101" s="5">
        <v>381</v>
      </c>
      <c r="N101" s="6">
        <v>8514</v>
      </c>
    </row>
    <row r="102" spans="1:14">
      <c r="A102" s="5">
        <v>99</v>
      </c>
      <c r="B102" s="5" t="s">
        <v>99</v>
      </c>
      <c r="C102" s="6">
        <v>2902</v>
      </c>
      <c r="D102" s="6">
        <v>2060</v>
      </c>
      <c r="E102" s="6">
        <v>3857</v>
      </c>
      <c r="F102" s="6">
        <v>3465</v>
      </c>
      <c r="G102" s="5">
        <v>9</v>
      </c>
      <c r="H102" s="5">
        <v>12</v>
      </c>
      <c r="I102" s="5">
        <v>22</v>
      </c>
      <c r="J102" s="5">
        <v>20</v>
      </c>
      <c r="K102" s="5">
        <v>2</v>
      </c>
      <c r="L102" s="5">
        <v>0</v>
      </c>
      <c r="M102" s="5">
        <v>605</v>
      </c>
      <c r="N102" s="6">
        <v>12954</v>
      </c>
    </row>
    <row r="103" spans="1:14">
      <c r="A103" s="5">
        <v>100</v>
      </c>
      <c r="B103" s="5" t="s">
        <v>100</v>
      </c>
      <c r="C103" s="5">
        <v>581</v>
      </c>
      <c r="D103" s="5">
        <v>397</v>
      </c>
      <c r="E103" s="6">
        <v>1447</v>
      </c>
      <c r="F103" s="6">
        <v>1263</v>
      </c>
      <c r="G103" s="5">
        <v>1</v>
      </c>
      <c r="H103" s="5">
        <v>3</v>
      </c>
      <c r="I103" s="5">
        <v>4</v>
      </c>
      <c r="J103" s="5">
        <v>6</v>
      </c>
      <c r="K103" s="5">
        <v>0</v>
      </c>
      <c r="L103" s="5">
        <v>0</v>
      </c>
      <c r="M103" s="5">
        <v>88</v>
      </c>
      <c r="N103" s="6">
        <v>3790</v>
      </c>
    </row>
    <row r="104" spans="1:14">
      <c r="A104" s="5">
        <v>101</v>
      </c>
      <c r="B104" s="5" t="s">
        <v>101</v>
      </c>
      <c r="C104" s="6">
        <v>3129</v>
      </c>
      <c r="D104" s="6">
        <v>2033</v>
      </c>
      <c r="E104" s="6">
        <v>3252</v>
      </c>
      <c r="F104" s="6">
        <v>2805</v>
      </c>
      <c r="G104" s="5">
        <v>19</v>
      </c>
      <c r="H104" s="5">
        <v>14</v>
      </c>
      <c r="I104" s="5">
        <v>33</v>
      </c>
      <c r="J104" s="5">
        <v>33</v>
      </c>
      <c r="K104" s="5">
        <v>0</v>
      </c>
      <c r="L104" s="5">
        <v>0</v>
      </c>
      <c r="M104" s="5">
        <v>269</v>
      </c>
      <c r="N104" s="6">
        <v>11587</v>
      </c>
    </row>
    <row r="105" spans="1:14">
      <c r="A105" s="5">
        <v>102</v>
      </c>
      <c r="B105" s="5" t="s">
        <v>102</v>
      </c>
      <c r="C105" s="6">
        <v>2016</v>
      </c>
      <c r="D105" s="6">
        <v>1525</v>
      </c>
      <c r="E105" s="6">
        <v>6046</v>
      </c>
      <c r="F105" s="6">
        <v>5489</v>
      </c>
      <c r="G105" s="5">
        <v>34</v>
      </c>
      <c r="H105" s="5">
        <v>25</v>
      </c>
      <c r="I105" s="5">
        <v>33</v>
      </c>
      <c r="J105" s="5">
        <v>26</v>
      </c>
      <c r="K105" s="5">
        <v>1</v>
      </c>
      <c r="L105" s="5">
        <v>0</v>
      </c>
      <c r="M105" s="5">
        <v>822</v>
      </c>
      <c r="N105" s="6">
        <v>16017</v>
      </c>
    </row>
    <row r="106" spans="1:14">
      <c r="A106" s="5">
        <v>103</v>
      </c>
      <c r="B106" s="5" t="s">
        <v>103</v>
      </c>
      <c r="C106" s="5">
        <v>655</v>
      </c>
      <c r="D106" s="5">
        <v>484</v>
      </c>
      <c r="E106" s="6">
        <v>1870</v>
      </c>
      <c r="F106" s="6">
        <v>1694</v>
      </c>
      <c r="G106" s="5">
        <v>2</v>
      </c>
      <c r="H106" s="5">
        <v>2</v>
      </c>
      <c r="I106" s="5">
        <v>21</v>
      </c>
      <c r="J106" s="5">
        <v>21</v>
      </c>
      <c r="K106" s="5">
        <v>0</v>
      </c>
      <c r="L106" s="5">
        <v>0</v>
      </c>
      <c r="M106" s="5">
        <v>43</v>
      </c>
      <c r="N106" s="6">
        <v>4792</v>
      </c>
    </row>
    <row r="107" spans="1:14">
      <c r="A107" s="5">
        <v>104</v>
      </c>
      <c r="B107" s="5" t="s">
        <v>104</v>
      </c>
      <c r="C107" s="6">
        <v>1492</v>
      </c>
      <c r="D107" s="6">
        <v>1026</v>
      </c>
      <c r="E107" s="6">
        <v>4520</v>
      </c>
      <c r="F107" s="6">
        <v>4020</v>
      </c>
      <c r="G107" s="5">
        <v>17</v>
      </c>
      <c r="H107" s="5">
        <v>13</v>
      </c>
      <c r="I107" s="5">
        <v>37</v>
      </c>
      <c r="J107" s="5">
        <v>28</v>
      </c>
      <c r="K107" s="5">
        <v>0</v>
      </c>
      <c r="L107" s="5">
        <v>0</v>
      </c>
      <c r="M107" s="5">
        <v>393</v>
      </c>
      <c r="N107" s="6">
        <v>11546</v>
      </c>
    </row>
    <row r="108" spans="1:14">
      <c r="A108" s="5">
        <v>105</v>
      </c>
      <c r="B108" s="5" t="s">
        <v>105</v>
      </c>
      <c r="C108" s="5">
        <v>36</v>
      </c>
      <c r="D108" s="5">
        <v>38</v>
      </c>
      <c r="E108" s="6">
        <v>7950</v>
      </c>
      <c r="F108" s="6">
        <v>7260</v>
      </c>
      <c r="G108" s="5">
        <v>12</v>
      </c>
      <c r="H108" s="5">
        <v>9</v>
      </c>
      <c r="I108" s="5">
        <v>284</v>
      </c>
      <c r="J108" s="5">
        <v>300</v>
      </c>
      <c r="K108" s="5">
        <v>3</v>
      </c>
      <c r="L108" s="5">
        <v>0</v>
      </c>
      <c r="M108" s="6">
        <v>1348</v>
      </c>
      <c r="N108" s="6">
        <v>17240</v>
      </c>
    </row>
    <row r="109" spans="1:14">
      <c r="A109" s="5">
        <v>106</v>
      </c>
      <c r="B109" s="5" t="s">
        <v>106</v>
      </c>
      <c r="C109" s="6">
        <v>29518</v>
      </c>
      <c r="D109" s="6">
        <v>19494</v>
      </c>
      <c r="E109" s="6">
        <v>26017</v>
      </c>
      <c r="F109" s="6">
        <v>20990</v>
      </c>
      <c r="G109" s="5">
        <v>742</v>
      </c>
      <c r="H109" s="5">
        <v>499</v>
      </c>
      <c r="I109" s="6">
        <v>1166</v>
      </c>
      <c r="J109" s="6">
        <v>1021</v>
      </c>
      <c r="K109" s="5">
        <v>18</v>
      </c>
      <c r="L109" s="5">
        <v>12</v>
      </c>
      <c r="M109" s="6">
        <v>5804</v>
      </c>
      <c r="N109" s="6">
        <v>105281</v>
      </c>
    </row>
    <row r="110" spans="1:14">
      <c r="A110" s="5">
        <v>107</v>
      </c>
      <c r="B110" s="5" t="s">
        <v>107</v>
      </c>
      <c r="C110" s="6">
        <v>14272</v>
      </c>
      <c r="D110" s="6">
        <v>9827</v>
      </c>
      <c r="E110" s="6">
        <v>16163</v>
      </c>
      <c r="F110" s="6">
        <v>14183</v>
      </c>
      <c r="G110" s="5">
        <v>120</v>
      </c>
      <c r="H110" s="5">
        <v>108</v>
      </c>
      <c r="I110" s="5">
        <v>363</v>
      </c>
      <c r="J110" s="5">
        <v>249</v>
      </c>
      <c r="K110" s="5">
        <v>13</v>
      </c>
      <c r="L110" s="5">
        <v>14</v>
      </c>
      <c r="M110" s="6">
        <v>2773</v>
      </c>
      <c r="N110" s="6">
        <v>58085</v>
      </c>
    </row>
    <row r="111" spans="1:14">
      <c r="A111" s="5">
        <v>108</v>
      </c>
      <c r="B111" s="5" t="s">
        <v>108</v>
      </c>
      <c r="C111" s="5">
        <v>501</v>
      </c>
      <c r="D111" s="5">
        <v>376</v>
      </c>
      <c r="E111" s="6">
        <v>10233</v>
      </c>
      <c r="F111" s="6">
        <v>9137</v>
      </c>
      <c r="G111" s="5">
        <v>151</v>
      </c>
      <c r="H111" s="5">
        <v>127</v>
      </c>
      <c r="I111" s="5">
        <v>114</v>
      </c>
      <c r="J111" s="5">
        <v>106</v>
      </c>
      <c r="K111" s="5">
        <v>1</v>
      </c>
      <c r="L111" s="5">
        <v>0</v>
      </c>
      <c r="M111" s="6">
        <v>1653</v>
      </c>
      <c r="N111" s="6">
        <v>22399</v>
      </c>
    </row>
    <row r="112" spans="1:14">
      <c r="A112" s="5">
        <v>109</v>
      </c>
      <c r="B112" s="5" t="s">
        <v>109</v>
      </c>
      <c r="C112" s="5">
        <v>669</v>
      </c>
      <c r="D112" s="5">
        <v>504</v>
      </c>
      <c r="E112" s="6">
        <v>3170</v>
      </c>
      <c r="F112" s="6">
        <v>2882</v>
      </c>
      <c r="G112" s="5">
        <v>10</v>
      </c>
      <c r="H112" s="5">
        <v>5</v>
      </c>
      <c r="I112" s="5">
        <v>26</v>
      </c>
      <c r="J112" s="5">
        <v>19</v>
      </c>
      <c r="K112" s="5">
        <v>1</v>
      </c>
      <c r="L112" s="5">
        <v>0</v>
      </c>
      <c r="M112" s="5">
        <v>403</v>
      </c>
      <c r="N112" s="6">
        <v>7689</v>
      </c>
    </row>
    <row r="113" spans="1:14">
      <c r="A113" s="5">
        <v>110</v>
      </c>
      <c r="B113" s="5" t="s">
        <v>110</v>
      </c>
      <c r="C113" s="6">
        <v>6988</v>
      </c>
      <c r="D113" s="6">
        <v>4985</v>
      </c>
      <c r="E113" s="6">
        <v>30295</v>
      </c>
      <c r="F113" s="6">
        <v>26874</v>
      </c>
      <c r="G113" s="5">
        <v>195</v>
      </c>
      <c r="H113" s="5">
        <v>133</v>
      </c>
      <c r="I113" s="5">
        <v>675</v>
      </c>
      <c r="J113" s="5">
        <v>584</v>
      </c>
      <c r="K113" s="5">
        <v>9</v>
      </c>
      <c r="L113" s="5">
        <v>5</v>
      </c>
      <c r="M113" s="6">
        <v>7136</v>
      </c>
      <c r="N113" s="6">
        <v>77879</v>
      </c>
    </row>
    <row r="114" spans="1:14">
      <c r="A114" s="5">
        <v>111</v>
      </c>
      <c r="B114" s="5" t="s">
        <v>111</v>
      </c>
      <c r="C114" s="6">
        <v>4234</v>
      </c>
      <c r="D114" s="6">
        <v>3230</v>
      </c>
      <c r="E114" s="6">
        <v>3954</v>
      </c>
      <c r="F114" s="6">
        <v>3626</v>
      </c>
      <c r="G114" s="5">
        <v>30</v>
      </c>
      <c r="H114" s="5">
        <v>30</v>
      </c>
      <c r="I114" s="5">
        <v>139</v>
      </c>
      <c r="J114" s="5">
        <v>103</v>
      </c>
      <c r="K114" s="5">
        <v>4</v>
      </c>
      <c r="L114" s="5">
        <v>9</v>
      </c>
      <c r="M114" s="5">
        <v>445</v>
      </c>
      <c r="N114" s="6">
        <v>15804</v>
      </c>
    </row>
    <row r="115" spans="1:14">
      <c r="A115" s="5">
        <v>112</v>
      </c>
      <c r="B115" s="5" t="s">
        <v>112</v>
      </c>
      <c r="C115" s="5">
        <v>63</v>
      </c>
      <c r="D115" s="5">
        <v>63</v>
      </c>
      <c r="E115" s="6">
        <v>8857</v>
      </c>
      <c r="F115" s="6">
        <v>7721</v>
      </c>
      <c r="G115" s="5">
        <v>28</v>
      </c>
      <c r="H115" s="5">
        <v>16</v>
      </c>
      <c r="I115" s="5">
        <v>74</v>
      </c>
      <c r="J115" s="5">
        <v>52</v>
      </c>
      <c r="K115" s="5">
        <v>4</v>
      </c>
      <c r="L115" s="5">
        <v>4</v>
      </c>
      <c r="M115" s="5">
        <v>420</v>
      </c>
      <c r="N115" s="6">
        <v>17302</v>
      </c>
    </row>
    <row r="116" spans="1:14">
      <c r="A116" s="5">
        <v>113</v>
      </c>
      <c r="B116" s="5" t="s">
        <v>113</v>
      </c>
      <c r="C116" s="5">
        <v>499</v>
      </c>
      <c r="D116" s="5">
        <v>360</v>
      </c>
      <c r="E116" s="6">
        <v>4370</v>
      </c>
      <c r="F116" s="6">
        <v>3754</v>
      </c>
      <c r="G116" s="5">
        <v>10</v>
      </c>
      <c r="H116" s="5">
        <v>5</v>
      </c>
      <c r="I116" s="5">
        <v>31</v>
      </c>
      <c r="J116" s="5">
        <v>18</v>
      </c>
      <c r="K116" s="5">
        <v>1</v>
      </c>
      <c r="L116" s="5">
        <v>1</v>
      </c>
      <c r="M116" s="5">
        <v>614</v>
      </c>
      <c r="N116" s="6">
        <v>9663</v>
      </c>
    </row>
    <row r="117" spans="1:14">
      <c r="A117" s="5">
        <v>114</v>
      </c>
      <c r="B117" s="5" t="s">
        <v>114</v>
      </c>
      <c r="C117" s="5">
        <v>594</v>
      </c>
      <c r="D117" s="5">
        <v>499</v>
      </c>
      <c r="E117" s="6">
        <v>4593</v>
      </c>
      <c r="F117" s="6">
        <v>4233</v>
      </c>
      <c r="G117" s="5">
        <v>16</v>
      </c>
      <c r="H117" s="5">
        <v>9</v>
      </c>
      <c r="I117" s="5">
        <v>16</v>
      </c>
      <c r="J117" s="5">
        <v>17</v>
      </c>
      <c r="K117" s="5">
        <v>1</v>
      </c>
      <c r="L117" s="5">
        <v>1</v>
      </c>
      <c r="M117" s="5">
        <v>664</v>
      </c>
      <c r="N117" s="6">
        <v>10643</v>
      </c>
    </row>
    <row r="118" spans="1:14">
      <c r="A118" s="5">
        <v>115</v>
      </c>
      <c r="B118" s="5" t="s">
        <v>115</v>
      </c>
      <c r="C118" s="6">
        <v>1376</v>
      </c>
      <c r="D118" s="5">
        <v>888</v>
      </c>
      <c r="E118" s="6">
        <v>8574</v>
      </c>
      <c r="F118" s="6">
        <v>7576</v>
      </c>
      <c r="G118" s="5">
        <v>27</v>
      </c>
      <c r="H118" s="5">
        <v>13</v>
      </c>
      <c r="I118" s="5">
        <v>131</v>
      </c>
      <c r="J118" s="5">
        <v>146</v>
      </c>
      <c r="K118" s="5">
        <v>2</v>
      </c>
      <c r="L118" s="5">
        <v>1</v>
      </c>
      <c r="M118" s="5">
        <v>535</v>
      </c>
      <c r="N118" s="6">
        <v>19269</v>
      </c>
    </row>
    <row r="119" spans="1:14">
      <c r="A119" s="5">
        <v>116</v>
      </c>
      <c r="B119" s="5" t="s">
        <v>116</v>
      </c>
      <c r="C119" s="5">
        <v>842</v>
      </c>
      <c r="D119" s="5">
        <v>576</v>
      </c>
      <c r="E119" s="6">
        <v>1912</v>
      </c>
      <c r="F119" s="6">
        <v>1733</v>
      </c>
      <c r="G119" s="5">
        <v>10</v>
      </c>
      <c r="H119" s="5">
        <v>9</v>
      </c>
      <c r="I119" s="5">
        <v>10</v>
      </c>
      <c r="J119" s="5">
        <v>10</v>
      </c>
      <c r="K119" s="5">
        <v>0</v>
      </c>
      <c r="L119" s="5">
        <v>0</v>
      </c>
      <c r="M119" s="5">
        <v>107</v>
      </c>
      <c r="N119" s="6">
        <v>5209</v>
      </c>
    </row>
    <row r="120" spans="1:14">
      <c r="A120" s="5">
        <v>117</v>
      </c>
      <c r="B120" s="5" t="s">
        <v>117</v>
      </c>
      <c r="C120" s="6">
        <v>1538</v>
      </c>
      <c r="D120" s="6">
        <v>1052</v>
      </c>
      <c r="E120" s="6">
        <v>4346</v>
      </c>
      <c r="F120" s="6">
        <v>3900</v>
      </c>
      <c r="G120" s="5">
        <v>20</v>
      </c>
      <c r="H120" s="5">
        <v>22</v>
      </c>
      <c r="I120" s="5">
        <v>31</v>
      </c>
      <c r="J120" s="5">
        <v>31</v>
      </c>
      <c r="K120" s="5">
        <v>0</v>
      </c>
      <c r="L120" s="5">
        <v>1</v>
      </c>
      <c r="M120" s="5">
        <v>401</v>
      </c>
      <c r="N120" s="6">
        <v>11342</v>
      </c>
    </row>
    <row r="121" spans="1:14">
      <c r="A121" s="5">
        <v>118</v>
      </c>
      <c r="B121" s="5" t="s">
        <v>118</v>
      </c>
      <c r="C121" s="5">
        <v>411</v>
      </c>
      <c r="D121" s="5">
        <v>267</v>
      </c>
      <c r="E121" s="5">
        <v>392</v>
      </c>
      <c r="F121" s="5">
        <v>345</v>
      </c>
      <c r="G121" s="5">
        <v>1</v>
      </c>
      <c r="H121" s="5">
        <v>1</v>
      </c>
      <c r="I121" s="5">
        <v>2</v>
      </c>
      <c r="J121" s="5">
        <v>2</v>
      </c>
      <c r="K121" s="5">
        <v>0</v>
      </c>
      <c r="L121" s="5">
        <v>0</v>
      </c>
      <c r="M121" s="5">
        <v>31</v>
      </c>
      <c r="N121" s="6">
        <v>1452</v>
      </c>
    </row>
    <row r="122" spans="1:14">
      <c r="A122" s="5">
        <v>119</v>
      </c>
      <c r="B122" s="5" t="s">
        <v>119</v>
      </c>
      <c r="C122" s="5">
        <v>30</v>
      </c>
      <c r="D122" s="5">
        <v>18</v>
      </c>
      <c r="E122" s="6">
        <v>4897</v>
      </c>
      <c r="F122" s="6">
        <v>4340</v>
      </c>
      <c r="G122" s="5">
        <v>16</v>
      </c>
      <c r="H122" s="5">
        <v>14</v>
      </c>
      <c r="I122" s="5">
        <v>33</v>
      </c>
      <c r="J122" s="5">
        <v>46</v>
      </c>
      <c r="K122" s="5">
        <v>0</v>
      </c>
      <c r="L122" s="5">
        <v>2</v>
      </c>
      <c r="M122" s="5">
        <v>324</v>
      </c>
      <c r="N122" s="6">
        <v>9720</v>
      </c>
    </row>
    <row r="123" spans="1:14">
      <c r="A123" s="5">
        <v>120</v>
      </c>
      <c r="B123" s="5" t="s">
        <v>120</v>
      </c>
      <c r="C123" s="6">
        <v>1385</v>
      </c>
      <c r="D123" s="5">
        <v>874</v>
      </c>
      <c r="E123" s="5">
        <v>901</v>
      </c>
      <c r="F123" s="5">
        <v>821</v>
      </c>
      <c r="G123" s="5">
        <v>2</v>
      </c>
      <c r="H123" s="5">
        <v>2</v>
      </c>
      <c r="I123" s="5">
        <v>1</v>
      </c>
      <c r="J123" s="5">
        <v>1</v>
      </c>
      <c r="K123" s="5">
        <v>0</v>
      </c>
      <c r="L123" s="5">
        <v>0</v>
      </c>
      <c r="M123" s="5">
        <v>69</v>
      </c>
      <c r="N123" s="6">
        <v>4056</v>
      </c>
    </row>
    <row r="124" spans="1:14">
      <c r="A124" s="5">
        <v>121</v>
      </c>
      <c r="B124" s="5" t="s">
        <v>121</v>
      </c>
      <c r="C124" s="6">
        <v>34541</v>
      </c>
      <c r="D124" s="6">
        <v>23603</v>
      </c>
      <c r="E124" s="6">
        <v>21712</v>
      </c>
      <c r="F124" s="6">
        <v>18077</v>
      </c>
      <c r="G124" s="5">
        <v>460</v>
      </c>
      <c r="H124" s="5">
        <v>294</v>
      </c>
      <c r="I124" s="5">
        <v>647</v>
      </c>
      <c r="J124" s="5">
        <v>456</v>
      </c>
      <c r="K124" s="5">
        <v>21</v>
      </c>
      <c r="L124" s="5">
        <v>16</v>
      </c>
      <c r="M124" s="6">
        <v>9449</v>
      </c>
      <c r="N124" s="6">
        <v>109276</v>
      </c>
    </row>
    <row r="125" spans="1:14">
      <c r="A125" s="5">
        <v>122</v>
      </c>
      <c r="B125" s="5" t="s">
        <v>122</v>
      </c>
      <c r="C125" s="6">
        <v>12616</v>
      </c>
      <c r="D125" s="6">
        <v>8836</v>
      </c>
      <c r="E125" s="6">
        <v>11221</v>
      </c>
      <c r="F125" s="6">
        <v>9942</v>
      </c>
      <c r="G125" s="5">
        <v>245</v>
      </c>
      <c r="H125" s="5">
        <v>188</v>
      </c>
      <c r="I125" s="5">
        <v>376</v>
      </c>
      <c r="J125" s="5">
        <v>316</v>
      </c>
      <c r="K125" s="5">
        <v>7</v>
      </c>
      <c r="L125" s="5">
        <v>5</v>
      </c>
      <c r="M125" s="6">
        <v>7025</v>
      </c>
      <c r="N125" s="6">
        <v>50777</v>
      </c>
    </row>
    <row r="126" spans="1:14">
      <c r="A126" s="5">
        <v>123</v>
      </c>
      <c r="B126" s="5" t="s">
        <v>123</v>
      </c>
      <c r="C126" s="5">
        <v>320</v>
      </c>
      <c r="D126" s="5">
        <v>220</v>
      </c>
      <c r="E126" s="5">
        <v>955</v>
      </c>
      <c r="F126" s="5">
        <v>848</v>
      </c>
      <c r="G126" s="5">
        <v>8</v>
      </c>
      <c r="H126" s="5">
        <v>5</v>
      </c>
      <c r="I126" s="5">
        <v>5</v>
      </c>
      <c r="J126" s="5">
        <v>5</v>
      </c>
      <c r="K126" s="5">
        <v>0</v>
      </c>
      <c r="L126" s="5">
        <v>0</v>
      </c>
      <c r="M126" s="5">
        <v>35</v>
      </c>
      <c r="N126" s="6">
        <v>2401</v>
      </c>
    </row>
    <row r="127" spans="1:14">
      <c r="A127" s="5">
        <v>124</v>
      </c>
      <c r="B127" s="5" t="s">
        <v>124</v>
      </c>
      <c r="C127" s="6">
        <v>2024</v>
      </c>
      <c r="D127" s="6">
        <v>1440</v>
      </c>
      <c r="E127" s="6">
        <v>2513</v>
      </c>
      <c r="F127" s="6">
        <v>2234</v>
      </c>
      <c r="G127" s="5">
        <v>12</v>
      </c>
      <c r="H127" s="5">
        <v>7</v>
      </c>
      <c r="I127" s="5">
        <v>10</v>
      </c>
      <c r="J127" s="5">
        <v>6</v>
      </c>
      <c r="K127" s="5">
        <v>2</v>
      </c>
      <c r="L127" s="5">
        <v>0</v>
      </c>
      <c r="M127" s="5">
        <v>132</v>
      </c>
      <c r="N127" s="6">
        <v>8380</v>
      </c>
    </row>
    <row r="128" spans="1:14">
      <c r="A128" s="5">
        <v>125</v>
      </c>
      <c r="B128" s="5" t="s">
        <v>125</v>
      </c>
      <c r="C128" s="5">
        <v>960</v>
      </c>
      <c r="D128" s="5">
        <v>660</v>
      </c>
      <c r="E128" s="6">
        <v>1741</v>
      </c>
      <c r="F128" s="6">
        <v>1505</v>
      </c>
      <c r="G128" s="5">
        <v>2</v>
      </c>
      <c r="H128" s="5">
        <v>2</v>
      </c>
      <c r="I128" s="5">
        <v>16</v>
      </c>
      <c r="J128" s="5">
        <v>13</v>
      </c>
      <c r="K128" s="5">
        <v>0</v>
      </c>
      <c r="L128" s="5">
        <v>0</v>
      </c>
      <c r="M128" s="5">
        <v>114</v>
      </c>
      <c r="N128" s="6">
        <v>5013</v>
      </c>
    </row>
    <row r="129" spans="1:14">
      <c r="A129" s="5">
        <v>126</v>
      </c>
      <c r="B129" s="5" t="s">
        <v>126</v>
      </c>
      <c r="C129" s="6">
        <v>6715</v>
      </c>
      <c r="D129" s="6">
        <v>4360</v>
      </c>
      <c r="E129" s="6">
        <v>12133</v>
      </c>
      <c r="F129" s="6">
        <v>10689</v>
      </c>
      <c r="G129" s="5">
        <v>105</v>
      </c>
      <c r="H129" s="5">
        <v>56</v>
      </c>
      <c r="I129" s="5">
        <v>167</v>
      </c>
      <c r="J129" s="5">
        <v>113</v>
      </c>
      <c r="K129" s="5">
        <v>5</v>
      </c>
      <c r="L129" s="5">
        <v>5</v>
      </c>
      <c r="M129" s="6">
        <v>1422</v>
      </c>
      <c r="N129" s="6">
        <v>35770</v>
      </c>
    </row>
    <row r="130" spans="1:14">
      <c r="A130" s="5">
        <v>127</v>
      </c>
      <c r="B130" s="5" t="s">
        <v>127</v>
      </c>
      <c r="C130" s="5">
        <v>792</v>
      </c>
      <c r="D130" s="5">
        <v>582</v>
      </c>
      <c r="E130" s="6">
        <v>6421</v>
      </c>
      <c r="F130" s="6">
        <v>5594</v>
      </c>
      <c r="G130" s="5">
        <v>39</v>
      </c>
      <c r="H130" s="5">
        <v>31</v>
      </c>
      <c r="I130" s="5">
        <v>33</v>
      </c>
      <c r="J130" s="5">
        <v>20</v>
      </c>
      <c r="K130" s="5">
        <v>3</v>
      </c>
      <c r="L130" s="5">
        <v>1</v>
      </c>
      <c r="M130" s="5">
        <v>382</v>
      </c>
      <c r="N130" s="6">
        <v>13898</v>
      </c>
    </row>
    <row r="131" spans="1:14">
      <c r="A131" s="5">
        <v>128</v>
      </c>
      <c r="B131" s="5" t="s">
        <v>128</v>
      </c>
      <c r="C131" s="6">
        <v>1000</v>
      </c>
      <c r="D131" s="5">
        <v>756</v>
      </c>
      <c r="E131" s="5">
        <v>597</v>
      </c>
      <c r="F131" s="5">
        <v>553</v>
      </c>
      <c r="G131" s="5">
        <v>3</v>
      </c>
      <c r="H131" s="5">
        <v>1</v>
      </c>
      <c r="I131" s="5">
        <v>7</v>
      </c>
      <c r="J131" s="5">
        <v>6</v>
      </c>
      <c r="K131" s="5">
        <v>0</v>
      </c>
      <c r="L131" s="5">
        <v>0</v>
      </c>
      <c r="M131" s="5">
        <v>41</v>
      </c>
      <c r="N131" s="6">
        <v>2964</v>
      </c>
    </row>
    <row r="132" spans="1:14">
      <c r="A132" s="5">
        <v>129</v>
      </c>
      <c r="B132" s="5" t="s">
        <v>129</v>
      </c>
      <c r="C132" s="6">
        <v>4740</v>
      </c>
      <c r="D132" s="6">
        <v>3038</v>
      </c>
      <c r="E132" s="6">
        <v>4225</v>
      </c>
      <c r="F132" s="6">
        <v>3612</v>
      </c>
      <c r="G132" s="5">
        <v>37</v>
      </c>
      <c r="H132" s="5">
        <v>27</v>
      </c>
      <c r="I132" s="5">
        <v>61</v>
      </c>
      <c r="J132" s="5">
        <v>51</v>
      </c>
      <c r="K132" s="5">
        <v>1</v>
      </c>
      <c r="L132" s="5">
        <v>0</v>
      </c>
      <c r="M132" s="5">
        <v>406</v>
      </c>
      <c r="N132" s="6">
        <v>16198</v>
      </c>
    </row>
    <row r="133" spans="1:14">
      <c r="A133" s="5">
        <v>130</v>
      </c>
      <c r="B133" s="5" t="s">
        <v>130</v>
      </c>
      <c r="C133" s="6">
        <v>1489</v>
      </c>
      <c r="D133" s="6">
        <v>1115</v>
      </c>
      <c r="E133" s="5">
        <v>917</v>
      </c>
      <c r="F133" s="5">
        <v>879</v>
      </c>
      <c r="G133" s="5">
        <v>2</v>
      </c>
      <c r="H133" s="5">
        <v>2</v>
      </c>
      <c r="I133" s="5">
        <v>9</v>
      </c>
      <c r="J133" s="5">
        <v>2</v>
      </c>
      <c r="K133" s="5">
        <v>1</v>
      </c>
      <c r="L133" s="5">
        <v>0</v>
      </c>
      <c r="M133" s="5">
        <v>122</v>
      </c>
      <c r="N133" s="6">
        <v>4538</v>
      </c>
    </row>
    <row r="134" spans="1:14">
      <c r="A134" s="5">
        <v>131</v>
      </c>
      <c r="B134" s="5" t="s">
        <v>131</v>
      </c>
      <c r="C134" s="5">
        <v>390</v>
      </c>
      <c r="D134" s="5">
        <v>373</v>
      </c>
      <c r="E134" s="5">
        <v>254</v>
      </c>
      <c r="F134" s="5">
        <v>216</v>
      </c>
      <c r="G134" s="5">
        <v>1</v>
      </c>
      <c r="H134" s="5">
        <v>0</v>
      </c>
      <c r="I134" s="5">
        <v>4</v>
      </c>
      <c r="J134" s="5">
        <v>1</v>
      </c>
      <c r="K134" s="5">
        <v>0</v>
      </c>
      <c r="L134" s="5">
        <v>0</v>
      </c>
      <c r="M134" s="5">
        <v>37</v>
      </c>
      <c r="N134" s="6">
        <v>1276</v>
      </c>
    </row>
    <row r="135" spans="1:14">
      <c r="A135" s="5">
        <v>132</v>
      </c>
      <c r="B135" s="5" t="s">
        <v>132</v>
      </c>
      <c r="C135" s="6">
        <v>1179</v>
      </c>
      <c r="D135" s="5">
        <v>823</v>
      </c>
      <c r="E135" s="6">
        <v>3815</v>
      </c>
      <c r="F135" s="6">
        <v>3246</v>
      </c>
      <c r="G135" s="5">
        <v>16</v>
      </c>
      <c r="H135" s="5">
        <v>14</v>
      </c>
      <c r="I135" s="5">
        <v>111</v>
      </c>
      <c r="J135" s="5">
        <v>85</v>
      </c>
      <c r="K135" s="5">
        <v>1</v>
      </c>
      <c r="L135" s="5">
        <v>1</v>
      </c>
      <c r="M135" s="5">
        <v>323</v>
      </c>
      <c r="N135" s="6">
        <v>9614</v>
      </c>
    </row>
    <row r="136" spans="1:14">
      <c r="A136" s="5">
        <v>133</v>
      </c>
      <c r="B136" s="5" t="s">
        <v>133</v>
      </c>
      <c r="C136" s="6">
        <v>1046</v>
      </c>
      <c r="D136" s="5">
        <v>706</v>
      </c>
      <c r="E136" s="6">
        <v>1388</v>
      </c>
      <c r="F136" s="6">
        <v>1241</v>
      </c>
      <c r="G136" s="5">
        <v>6</v>
      </c>
      <c r="H136" s="5">
        <v>2</v>
      </c>
      <c r="I136" s="5">
        <v>10</v>
      </c>
      <c r="J136" s="5">
        <v>6</v>
      </c>
      <c r="K136" s="5">
        <v>0</v>
      </c>
      <c r="L136" s="5">
        <v>0</v>
      </c>
      <c r="M136" s="5">
        <v>192</v>
      </c>
      <c r="N136" s="6">
        <v>4597</v>
      </c>
    </row>
    <row r="137" spans="1:14">
      <c r="A137" s="5">
        <v>134</v>
      </c>
      <c r="B137" s="5" t="s">
        <v>134</v>
      </c>
      <c r="C137" s="6">
        <v>1071</v>
      </c>
      <c r="D137" s="5">
        <v>810</v>
      </c>
      <c r="E137" s="6">
        <v>1901</v>
      </c>
      <c r="F137" s="6">
        <v>1780</v>
      </c>
      <c r="G137" s="5">
        <v>4</v>
      </c>
      <c r="H137" s="5">
        <v>8</v>
      </c>
      <c r="I137" s="5">
        <v>13</v>
      </c>
      <c r="J137" s="5">
        <v>14</v>
      </c>
      <c r="K137" s="5">
        <v>0</v>
      </c>
      <c r="L137" s="5">
        <v>0</v>
      </c>
      <c r="M137" s="5">
        <v>181</v>
      </c>
      <c r="N137" s="6">
        <v>5782</v>
      </c>
    </row>
    <row r="138" spans="1:14">
      <c r="A138" s="5">
        <v>135</v>
      </c>
      <c r="B138" s="5" t="s">
        <v>135</v>
      </c>
      <c r="C138" s="6">
        <v>2029</v>
      </c>
      <c r="D138" s="6">
        <v>1398</v>
      </c>
      <c r="E138" s="6">
        <v>1205</v>
      </c>
      <c r="F138" s="6">
        <v>1150</v>
      </c>
      <c r="G138" s="5">
        <v>4</v>
      </c>
      <c r="H138" s="5">
        <v>2</v>
      </c>
      <c r="I138" s="5">
        <v>6</v>
      </c>
      <c r="J138" s="5">
        <v>7</v>
      </c>
      <c r="K138" s="5">
        <v>0</v>
      </c>
      <c r="L138" s="5">
        <v>0</v>
      </c>
      <c r="M138" s="5">
        <v>156</v>
      </c>
      <c r="N138" s="6">
        <v>5957</v>
      </c>
    </row>
    <row r="139" spans="1:14">
      <c r="A139" s="5">
        <v>136</v>
      </c>
      <c r="B139" s="5" t="s">
        <v>136</v>
      </c>
      <c r="C139" s="6">
        <v>5114</v>
      </c>
      <c r="D139" s="6">
        <v>3283</v>
      </c>
      <c r="E139" s="6">
        <v>8533</v>
      </c>
      <c r="F139" s="6">
        <v>7218</v>
      </c>
      <c r="G139" s="5">
        <v>39</v>
      </c>
      <c r="H139" s="5">
        <v>36</v>
      </c>
      <c r="I139" s="5">
        <v>80</v>
      </c>
      <c r="J139" s="5">
        <v>68</v>
      </c>
      <c r="K139" s="5">
        <v>4</v>
      </c>
      <c r="L139" s="5">
        <v>1</v>
      </c>
      <c r="M139" s="6">
        <v>1183</v>
      </c>
      <c r="N139" s="6">
        <v>25559</v>
      </c>
    </row>
    <row r="140" spans="1:14">
      <c r="A140" s="5">
        <v>137</v>
      </c>
      <c r="B140" s="5" t="s">
        <v>137</v>
      </c>
      <c r="C140" s="6">
        <v>3451</v>
      </c>
      <c r="D140" s="6">
        <v>2184</v>
      </c>
      <c r="E140" s="6">
        <v>7340</v>
      </c>
      <c r="F140" s="6">
        <v>6165</v>
      </c>
      <c r="G140" s="5">
        <v>69</v>
      </c>
      <c r="H140" s="5">
        <v>48</v>
      </c>
      <c r="I140" s="5">
        <v>179</v>
      </c>
      <c r="J140" s="5">
        <v>160</v>
      </c>
      <c r="K140" s="5">
        <v>1</v>
      </c>
      <c r="L140" s="5">
        <v>0</v>
      </c>
      <c r="M140" s="5">
        <v>601</v>
      </c>
      <c r="N140" s="6">
        <v>20198</v>
      </c>
    </row>
    <row r="141" spans="1:14">
      <c r="A141" s="5">
        <v>138</v>
      </c>
      <c r="B141" s="5" t="s">
        <v>138</v>
      </c>
      <c r="C141" s="6">
        <v>1923</v>
      </c>
      <c r="D141" s="6">
        <v>1221</v>
      </c>
      <c r="E141" s="6">
        <v>4996</v>
      </c>
      <c r="F141" s="6">
        <v>4316</v>
      </c>
      <c r="G141" s="5">
        <v>25</v>
      </c>
      <c r="H141" s="5">
        <v>30</v>
      </c>
      <c r="I141" s="5">
        <v>131</v>
      </c>
      <c r="J141" s="5">
        <v>91</v>
      </c>
      <c r="K141" s="5">
        <v>1</v>
      </c>
      <c r="L141" s="5">
        <v>1</v>
      </c>
      <c r="M141" s="5">
        <v>315</v>
      </c>
      <c r="N141" s="6">
        <v>13050</v>
      </c>
    </row>
    <row r="142" spans="1:14">
      <c r="A142" s="5">
        <v>139</v>
      </c>
      <c r="B142" s="5" t="s">
        <v>139</v>
      </c>
      <c r="C142" s="5">
        <v>22</v>
      </c>
      <c r="D142" s="5">
        <v>14</v>
      </c>
      <c r="E142" s="6">
        <v>4065</v>
      </c>
      <c r="F142" s="6">
        <v>3609</v>
      </c>
      <c r="G142" s="5">
        <v>5</v>
      </c>
      <c r="H142" s="5">
        <v>9</v>
      </c>
      <c r="I142" s="5">
        <v>7</v>
      </c>
      <c r="J142" s="5">
        <v>7</v>
      </c>
      <c r="K142" s="5">
        <v>0</v>
      </c>
      <c r="L142" s="5">
        <v>2</v>
      </c>
      <c r="M142" s="5">
        <v>99</v>
      </c>
      <c r="N142" s="6">
        <v>7839</v>
      </c>
    </row>
    <row r="143" spans="1:14">
      <c r="A143" s="5">
        <v>140</v>
      </c>
      <c r="B143" s="5" t="s">
        <v>140</v>
      </c>
      <c r="C143" s="5">
        <v>759</v>
      </c>
      <c r="D143" s="5">
        <v>521</v>
      </c>
      <c r="E143" s="6">
        <v>1365</v>
      </c>
      <c r="F143" s="6">
        <v>1233</v>
      </c>
      <c r="G143" s="5">
        <v>4</v>
      </c>
      <c r="H143" s="5">
        <v>2</v>
      </c>
      <c r="I143" s="5">
        <v>4</v>
      </c>
      <c r="J143" s="5">
        <v>4</v>
      </c>
      <c r="K143" s="5">
        <v>0</v>
      </c>
      <c r="L143" s="5">
        <v>1</v>
      </c>
      <c r="M143" s="5">
        <v>64</v>
      </c>
      <c r="N143" s="6">
        <v>3957</v>
      </c>
    </row>
    <row r="144" spans="1:14">
      <c r="A144" s="5">
        <v>141</v>
      </c>
      <c r="B144" s="5" t="s">
        <v>141</v>
      </c>
      <c r="C144" s="6">
        <v>7083</v>
      </c>
      <c r="D144" s="6">
        <v>4648</v>
      </c>
      <c r="E144" s="6">
        <v>12558</v>
      </c>
      <c r="F144" s="6">
        <v>10655</v>
      </c>
      <c r="G144" s="5">
        <v>74</v>
      </c>
      <c r="H144" s="5">
        <v>92</v>
      </c>
      <c r="I144" s="5">
        <v>111</v>
      </c>
      <c r="J144" s="5">
        <v>102</v>
      </c>
      <c r="K144" s="5">
        <v>1</v>
      </c>
      <c r="L144" s="5">
        <v>1</v>
      </c>
      <c r="M144" s="6">
        <v>1470</v>
      </c>
      <c r="N144" s="6">
        <v>36795</v>
      </c>
    </row>
    <row r="145" spans="1:14">
      <c r="A145" s="5">
        <v>142</v>
      </c>
      <c r="B145" s="5" t="s">
        <v>142</v>
      </c>
      <c r="C145" s="6">
        <v>1087</v>
      </c>
      <c r="D145" s="5">
        <v>754</v>
      </c>
      <c r="E145" s="6">
        <v>1551</v>
      </c>
      <c r="F145" s="6">
        <v>1384</v>
      </c>
      <c r="G145" s="5">
        <v>6</v>
      </c>
      <c r="H145" s="5">
        <v>7</v>
      </c>
      <c r="I145" s="5">
        <v>13</v>
      </c>
      <c r="J145" s="5">
        <v>8</v>
      </c>
      <c r="K145" s="5">
        <v>0</v>
      </c>
      <c r="L145" s="5">
        <v>2</v>
      </c>
      <c r="M145" s="5">
        <v>125</v>
      </c>
      <c r="N145" s="6">
        <v>4937</v>
      </c>
    </row>
    <row r="146" spans="1:14">
      <c r="A146" s="5">
        <v>143</v>
      </c>
      <c r="B146" s="5" t="s">
        <v>143</v>
      </c>
      <c r="C146" s="6">
        <v>1417</v>
      </c>
      <c r="D146" s="6">
        <v>1202</v>
      </c>
      <c r="E146" s="6">
        <v>1535</v>
      </c>
      <c r="F146" s="6">
        <v>1425</v>
      </c>
      <c r="G146" s="5">
        <v>7</v>
      </c>
      <c r="H146" s="5">
        <v>4</v>
      </c>
      <c r="I146" s="5">
        <v>12</v>
      </c>
      <c r="J146" s="5">
        <v>6</v>
      </c>
      <c r="K146" s="5">
        <v>0</v>
      </c>
      <c r="L146" s="5">
        <v>0</v>
      </c>
      <c r="M146" s="5">
        <v>273</v>
      </c>
      <c r="N146" s="6">
        <v>5881</v>
      </c>
    </row>
    <row r="147" spans="1:14">
      <c r="A147" s="5">
        <v>144</v>
      </c>
      <c r="B147" s="5" t="s">
        <v>144</v>
      </c>
      <c r="C147" s="5">
        <v>7</v>
      </c>
      <c r="D147" s="5">
        <v>8</v>
      </c>
      <c r="E147" s="6">
        <v>6666</v>
      </c>
      <c r="F147" s="6">
        <v>6006</v>
      </c>
      <c r="G147" s="5">
        <v>22</v>
      </c>
      <c r="H147" s="5">
        <v>7</v>
      </c>
      <c r="I147" s="5">
        <v>33</v>
      </c>
      <c r="J147" s="5">
        <v>19</v>
      </c>
      <c r="K147" s="5">
        <v>1</v>
      </c>
      <c r="L147" s="5">
        <v>1</v>
      </c>
      <c r="M147" s="5">
        <v>360</v>
      </c>
      <c r="N147" s="6">
        <v>13130</v>
      </c>
    </row>
    <row r="148" spans="1:14">
      <c r="A148" s="5">
        <v>145</v>
      </c>
      <c r="B148" s="5" t="s">
        <v>145</v>
      </c>
      <c r="C148" s="6">
        <v>2373</v>
      </c>
      <c r="D148" s="6">
        <v>1610</v>
      </c>
      <c r="E148" s="6">
        <v>5398</v>
      </c>
      <c r="F148" s="6">
        <v>4551</v>
      </c>
      <c r="G148" s="5">
        <v>12</v>
      </c>
      <c r="H148" s="5">
        <v>19</v>
      </c>
      <c r="I148" s="5">
        <v>17</v>
      </c>
      <c r="J148" s="5">
        <v>20</v>
      </c>
      <c r="K148" s="5">
        <v>2</v>
      </c>
      <c r="L148" s="5">
        <v>2</v>
      </c>
      <c r="M148" s="5">
        <v>748</v>
      </c>
      <c r="N148" s="6">
        <v>14752</v>
      </c>
    </row>
    <row r="149" spans="1:14">
      <c r="A149" s="5">
        <v>146</v>
      </c>
      <c r="B149" s="5" t="s">
        <v>146</v>
      </c>
      <c r="C149" s="5">
        <v>667</v>
      </c>
      <c r="D149" s="5">
        <v>480</v>
      </c>
      <c r="E149" s="6">
        <v>16031</v>
      </c>
      <c r="F149" s="6">
        <v>13623</v>
      </c>
      <c r="G149" s="5">
        <v>36</v>
      </c>
      <c r="H149" s="5">
        <v>29</v>
      </c>
      <c r="I149" s="5">
        <v>64</v>
      </c>
      <c r="J149" s="5">
        <v>53</v>
      </c>
      <c r="K149" s="5">
        <v>2</v>
      </c>
      <c r="L149" s="5">
        <v>2</v>
      </c>
      <c r="M149" s="6">
        <v>1896</v>
      </c>
      <c r="N149" s="6">
        <v>32883</v>
      </c>
    </row>
    <row r="150" spans="1:14">
      <c r="A150" s="5">
        <v>147</v>
      </c>
      <c r="B150" s="5" t="s">
        <v>147</v>
      </c>
      <c r="C150" s="6">
        <v>3716</v>
      </c>
      <c r="D150" s="6">
        <v>2503</v>
      </c>
      <c r="E150" s="6">
        <v>19098</v>
      </c>
      <c r="F150" s="6">
        <v>16794</v>
      </c>
      <c r="G150" s="5">
        <v>121</v>
      </c>
      <c r="H150" s="5">
        <v>109</v>
      </c>
      <c r="I150" s="5">
        <v>186</v>
      </c>
      <c r="J150" s="5">
        <v>164</v>
      </c>
      <c r="K150" s="5">
        <v>2</v>
      </c>
      <c r="L150" s="5">
        <v>1</v>
      </c>
      <c r="M150" s="6">
        <v>7365</v>
      </c>
      <c r="N150" s="6">
        <v>50059</v>
      </c>
    </row>
    <row r="151" spans="1:14">
      <c r="A151" s="5">
        <v>148</v>
      </c>
      <c r="B151" s="5" t="s">
        <v>148</v>
      </c>
      <c r="C151" s="6">
        <v>2790</v>
      </c>
      <c r="D151" s="6">
        <v>1681</v>
      </c>
      <c r="E151" s="6">
        <v>6456</v>
      </c>
      <c r="F151" s="6">
        <v>5284</v>
      </c>
      <c r="G151" s="5">
        <v>42</v>
      </c>
      <c r="H151" s="5">
        <v>37</v>
      </c>
      <c r="I151" s="5">
        <v>46</v>
      </c>
      <c r="J151" s="5">
        <v>40</v>
      </c>
      <c r="K151" s="5">
        <v>3</v>
      </c>
      <c r="L151" s="5">
        <v>0</v>
      </c>
      <c r="M151" s="5">
        <v>545</v>
      </c>
      <c r="N151" s="6">
        <v>16924</v>
      </c>
    </row>
    <row r="152" spans="1:14">
      <c r="A152" s="5">
        <v>149</v>
      </c>
      <c r="B152" s="5" t="s">
        <v>149</v>
      </c>
      <c r="C152" s="6">
        <v>1134</v>
      </c>
      <c r="D152" s="5">
        <v>759</v>
      </c>
      <c r="E152" s="5">
        <v>678</v>
      </c>
      <c r="F152" s="5">
        <v>635</v>
      </c>
      <c r="G152" s="5">
        <v>5</v>
      </c>
      <c r="H152" s="5">
        <v>2</v>
      </c>
      <c r="I152" s="5">
        <v>4</v>
      </c>
      <c r="J152" s="5">
        <v>1</v>
      </c>
      <c r="K152" s="5">
        <v>1</v>
      </c>
      <c r="L152" s="5">
        <v>2</v>
      </c>
      <c r="M152" s="5">
        <v>42</v>
      </c>
      <c r="N152" s="6">
        <v>3263</v>
      </c>
    </row>
    <row r="153" spans="1:14">
      <c r="A153" s="5">
        <v>150</v>
      </c>
      <c r="B153" s="5" t="s">
        <v>150</v>
      </c>
      <c r="C153" s="6">
        <v>3511</v>
      </c>
      <c r="D153" s="6">
        <v>2329</v>
      </c>
      <c r="E153" s="6">
        <v>2970</v>
      </c>
      <c r="F153" s="6">
        <v>2677</v>
      </c>
      <c r="G153" s="5">
        <v>7</v>
      </c>
      <c r="H153" s="5">
        <v>9</v>
      </c>
      <c r="I153" s="5">
        <v>14</v>
      </c>
      <c r="J153" s="5">
        <v>7</v>
      </c>
      <c r="K153" s="5">
        <v>0</v>
      </c>
      <c r="L153" s="5">
        <v>0</v>
      </c>
      <c r="M153" s="5">
        <v>215</v>
      </c>
      <c r="N153" s="6">
        <v>11739</v>
      </c>
    </row>
    <row r="154" spans="1:14">
      <c r="A154" s="5">
        <v>151</v>
      </c>
      <c r="B154" s="5" t="s">
        <v>151</v>
      </c>
      <c r="C154" s="6">
        <v>1460</v>
      </c>
      <c r="D154" s="5">
        <v>954</v>
      </c>
      <c r="E154" s="6">
        <v>6017</v>
      </c>
      <c r="F154" s="6">
        <v>5072</v>
      </c>
      <c r="G154" s="5">
        <v>22</v>
      </c>
      <c r="H154" s="5">
        <v>22</v>
      </c>
      <c r="I154" s="5">
        <v>62</v>
      </c>
      <c r="J154" s="5">
        <v>56</v>
      </c>
      <c r="K154" s="5">
        <v>1</v>
      </c>
      <c r="L154" s="5">
        <v>2</v>
      </c>
      <c r="M154" s="5">
        <v>950</v>
      </c>
      <c r="N154" s="6">
        <v>14618</v>
      </c>
    </row>
    <row r="155" spans="1:14">
      <c r="A155" s="5">
        <v>152</v>
      </c>
      <c r="B155" s="5" t="s">
        <v>152</v>
      </c>
      <c r="C155" s="5">
        <v>374</v>
      </c>
      <c r="D155" s="5">
        <v>287</v>
      </c>
      <c r="E155" s="5">
        <v>413</v>
      </c>
      <c r="F155" s="5">
        <v>381</v>
      </c>
      <c r="G155" s="5">
        <v>0</v>
      </c>
      <c r="H155" s="5">
        <v>0</v>
      </c>
      <c r="I155" s="5">
        <v>2</v>
      </c>
      <c r="J155" s="5">
        <v>3</v>
      </c>
      <c r="K155" s="5">
        <v>0</v>
      </c>
      <c r="L155" s="5">
        <v>0</v>
      </c>
      <c r="M155" s="5">
        <v>21</v>
      </c>
      <c r="N155" s="6">
        <v>1481</v>
      </c>
    </row>
    <row r="156" spans="1:14">
      <c r="A156" s="5">
        <v>153</v>
      </c>
      <c r="B156" s="5" t="s">
        <v>153</v>
      </c>
      <c r="C156" s="5">
        <v>513</v>
      </c>
      <c r="D156" s="5">
        <v>392</v>
      </c>
      <c r="E156" s="6">
        <v>1132</v>
      </c>
      <c r="F156" s="6">
        <v>1027</v>
      </c>
      <c r="G156" s="5">
        <v>1</v>
      </c>
      <c r="H156" s="5">
        <v>0</v>
      </c>
      <c r="I156" s="5">
        <v>8</v>
      </c>
      <c r="J156" s="5">
        <v>7</v>
      </c>
      <c r="K156" s="5">
        <v>1</v>
      </c>
      <c r="L156" s="5">
        <v>0</v>
      </c>
      <c r="M156" s="5">
        <v>80</v>
      </c>
      <c r="N156" s="6">
        <v>3161</v>
      </c>
    </row>
    <row r="157" spans="1:14">
      <c r="A157" s="5">
        <v>154</v>
      </c>
      <c r="B157" s="5" t="s">
        <v>154</v>
      </c>
      <c r="C157" s="5">
        <v>103</v>
      </c>
      <c r="D157" s="5">
        <v>87</v>
      </c>
      <c r="E157" s="6">
        <v>7317</v>
      </c>
      <c r="F157" s="6">
        <v>6447</v>
      </c>
      <c r="G157" s="5">
        <v>22</v>
      </c>
      <c r="H157" s="5">
        <v>21</v>
      </c>
      <c r="I157" s="5">
        <v>44</v>
      </c>
      <c r="J157" s="5">
        <v>45</v>
      </c>
      <c r="K157" s="5">
        <v>0</v>
      </c>
      <c r="L157" s="5">
        <v>0</v>
      </c>
      <c r="M157" s="5">
        <v>258</v>
      </c>
      <c r="N157" s="6">
        <v>14344</v>
      </c>
    </row>
    <row r="158" spans="1:14">
      <c r="A158" s="5">
        <v>155</v>
      </c>
      <c r="B158" s="5" t="s">
        <v>155</v>
      </c>
      <c r="C158" s="5">
        <v>911</v>
      </c>
      <c r="D158" s="5">
        <v>778</v>
      </c>
      <c r="E158" s="6">
        <v>16464</v>
      </c>
      <c r="F158" s="6">
        <v>14131</v>
      </c>
      <c r="G158" s="5">
        <v>132</v>
      </c>
      <c r="H158" s="5">
        <v>139</v>
      </c>
      <c r="I158" s="6">
        <v>1602</v>
      </c>
      <c r="J158" s="6">
        <v>1651</v>
      </c>
      <c r="K158" s="5">
        <v>5</v>
      </c>
      <c r="L158" s="5">
        <v>4</v>
      </c>
      <c r="M158" s="6">
        <v>3888</v>
      </c>
      <c r="N158" s="6">
        <v>39705</v>
      </c>
    </row>
    <row r="159" spans="1:14">
      <c r="A159" s="5">
        <v>156</v>
      </c>
      <c r="B159" s="5" t="s">
        <v>156</v>
      </c>
      <c r="C159" s="5">
        <v>733</v>
      </c>
      <c r="D159" s="5">
        <v>507</v>
      </c>
      <c r="E159" s="6">
        <v>1489</v>
      </c>
      <c r="F159" s="6">
        <v>1357</v>
      </c>
      <c r="G159" s="5">
        <v>1</v>
      </c>
      <c r="H159" s="5">
        <v>0</v>
      </c>
      <c r="I159" s="5">
        <v>8</v>
      </c>
      <c r="J159" s="5">
        <v>11</v>
      </c>
      <c r="K159" s="5">
        <v>1</v>
      </c>
      <c r="L159" s="5">
        <v>1</v>
      </c>
      <c r="M159" s="5">
        <v>37</v>
      </c>
      <c r="N159" s="6">
        <v>4145</v>
      </c>
    </row>
    <row r="160" spans="1:14">
      <c r="A160" s="5">
        <v>157</v>
      </c>
      <c r="B160" s="5" t="s">
        <v>157</v>
      </c>
      <c r="C160" s="6">
        <v>1502</v>
      </c>
      <c r="D160" s="5">
        <v>989</v>
      </c>
      <c r="E160" s="6">
        <v>1865</v>
      </c>
      <c r="F160" s="6">
        <v>1718</v>
      </c>
      <c r="G160" s="5">
        <v>5</v>
      </c>
      <c r="H160" s="5">
        <v>5</v>
      </c>
      <c r="I160" s="5">
        <v>3</v>
      </c>
      <c r="J160" s="5">
        <v>6</v>
      </c>
      <c r="K160" s="5">
        <v>0</v>
      </c>
      <c r="L160" s="5">
        <v>3</v>
      </c>
      <c r="M160" s="5">
        <v>89</v>
      </c>
      <c r="N160" s="6">
        <v>6185</v>
      </c>
    </row>
    <row r="161" spans="1:14">
      <c r="A161" s="5">
        <v>158</v>
      </c>
      <c r="B161" s="5" t="s">
        <v>158</v>
      </c>
      <c r="C161" s="6">
        <v>1350</v>
      </c>
      <c r="D161" s="5">
        <v>965</v>
      </c>
      <c r="E161" s="6">
        <v>1609</v>
      </c>
      <c r="F161" s="6">
        <v>1424</v>
      </c>
      <c r="G161" s="5">
        <v>8</v>
      </c>
      <c r="H161" s="5">
        <v>4</v>
      </c>
      <c r="I161" s="5">
        <v>3</v>
      </c>
      <c r="J161" s="5">
        <v>2</v>
      </c>
      <c r="K161" s="5">
        <v>0</v>
      </c>
      <c r="L161" s="5">
        <v>1</v>
      </c>
      <c r="M161" s="5">
        <v>98</v>
      </c>
      <c r="N161" s="6">
        <v>5464</v>
      </c>
    </row>
    <row r="162" spans="1:14">
      <c r="A162" s="5">
        <v>159</v>
      </c>
      <c r="B162" s="5" t="s">
        <v>159</v>
      </c>
      <c r="C162" s="6">
        <v>1816</v>
      </c>
      <c r="D162" s="6">
        <v>1242</v>
      </c>
      <c r="E162" s="6">
        <v>4351</v>
      </c>
      <c r="F162" s="6">
        <v>3862</v>
      </c>
      <c r="G162" s="5">
        <v>15</v>
      </c>
      <c r="H162" s="5">
        <v>10</v>
      </c>
      <c r="I162" s="5">
        <v>21</v>
      </c>
      <c r="J162" s="5">
        <v>17</v>
      </c>
      <c r="K162" s="5">
        <v>0</v>
      </c>
      <c r="L162" s="5">
        <v>0</v>
      </c>
      <c r="M162" s="5">
        <v>334</v>
      </c>
      <c r="N162" s="6">
        <v>11668</v>
      </c>
    </row>
    <row r="163" spans="1:14">
      <c r="C163" s="6">
        <v>950219</v>
      </c>
      <c r="D163" s="6">
        <v>661389</v>
      </c>
      <c r="E163" s="6">
        <v>1685905</v>
      </c>
      <c r="F163" s="6">
        <v>1486761</v>
      </c>
      <c r="G163" s="5">
        <v>37990</v>
      </c>
      <c r="H163" s="5">
        <v>34623</v>
      </c>
      <c r="I163" s="5">
        <v>50063</v>
      </c>
      <c r="J163" s="5">
        <v>41900</v>
      </c>
      <c r="K163" s="5">
        <v>1061</v>
      </c>
      <c r="L163" s="5">
        <v>844</v>
      </c>
      <c r="M163" s="6">
        <v>413851</v>
      </c>
      <c r="N163" s="6">
        <v>5364606</v>
      </c>
    </row>
    <row r="165" spans="1:14">
      <c r="A165" s="5" t="s">
        <v>507</v>
      </c>
      <c r="B165" s="5" t="s">
        <v>511</v>
      </c>
      <c r="C165" s="5" t="s">
        <v>510</v>
      </c>
      <c r="D165" s="5" t="s">
        <v>517</v>
      </c>
      <c r="E165" s="5" t="s">
        <v>514</v>
      </c>
      <c r="F165" s="5" t="s">
        <v>508</v>
      </c>
      <c r="G165" s="6">
        <v>950219</v>
      </c>
    </row>
    <row r="166" spans="1:14">
      <c r="A166" s="5" t="s">
        <v>507</v>
      </c>
      <c r="B166" s="5" t="s">
        <v>511</v>
      </c>
      <c r="C166" s="5" t="s">
        <v>510</v>
      </c>
      <c r="D166" s="5" t="s">
        <v>517</v>
      </c>
      <c r="E166" s="5" t="s">
        <v>512</v>
      </c>
      <c r="F166" s="5" t="s">
        <v>508</v>
      </c>
      <c r="G166" s="6">
        <v>661389</v>
      </c>
    </row>
    <row r="167" spans="1:14">
      <c r="A167" s="5" t="s">
        <v>507</v>
      </c>
      <c r="B167" s="5" t="s">
        <v>511</v>
      </c>
      <c r="C167" s="5" t="s">
        <v>510</v>
      </c>
      <c r="D167" s="5" t="s">
        <v>154</v>
      </c>
      <c r="E167" s="5" t="s">
        <v>514</v>
      </c>
      <c r="F167" s="5" t="s">
        <v>508</v>
      </c>
      <c r="G167" s="6">
        <v>1685905</v>
      </c>
    </row>
    <row r="168" spans="1:14">
      <c r="A168" s="5" t="s">
        <v>507</v>
      </c>
      <c r="B168" s="5" t="s">
        <v>511</v>
      </c>
      <c r="C168" s="5" t="s">
        <v>510</v>
      </c>
      <c r="D168" s="5" t="s">
        <v>154</v>
      </c>
      <c r="E168" s="5" t="s">
        <v>512</v>
      </c>
      <c r="F168" s="5" t="s">
        <v>508</v>
      </c>
      <c r="G168" s="6">
        <v>1486761</v>
      </c>
    </row>
    <row r="169" spans="1:14">
      <c r="A169" s="5" t="s">
        <v>507</v>
      </c>
      <c r="B169" s="5" t="s">
        <v>511</v>
      </c>
      <c r="C169" s="5" t="s">
        <v>510</v>
      </c>
      <c r="D169" s="5" t="s">
        <v>516</v>
      </c>
      <c r="E169" s="5" t="s">
        <v>514</v>
      </c>
      <c r="F169" s="5" t="s">
        <v>508</v>
      </c>
      <c r="G169" s="6">
        <v>37990</v>
      </c>
    </row>
    <row r="170" spans="1:14">
      <c r="A170" s="5" t="s">
        <v>507</v>
      </c>
      <c r="B170" s="5" t="s">
        <v>511</v>
      </c>
      <c r="C170" s="5" t="s">
        <v>510</v>
      </c>
      <c r="D170" s="5" t="s">
        <v>516</v>
      </c>
      <c r="E170" s="5" t="s">
        <v>512</v>
      </c>
      <c r="F170" s="5" t="s">
        <v>508</v>
      </c>
      <c r="G170" s="6">
        <v>34623</v>
      </c>
    </row>
    <row r="171" spans="1:14">
      <c r="A171" s="5" t="s">
        <v>507</v>
      </c>
      <c r="B171" s="5" t="s">
        <v>511</v>
      </c>
      <c r="C171" s="5" t="s">
        <v>510</v>
      </c>
      <c r="D171" s="5" t="s">
        <v>515</v>
      </c>
      <c r="E171" s="5" t="s">
        <v>514</v>
      </c>
      <c r="F171" s="5" t="s">
        <v>508</v>
      </c>
      <c r="G171" s="6">
        <v>50063</v>
      </c>
    </row>
    <row r="172" spans="1:14">
      <c r="A172" s="5" t="s">
        <v>507</v>
      </c>
      <c r="B172" s="5" t="s">
        <v>511</v>
      </c>
      <c r="C172" s="5" t="s">
        <v>510</v>
      </c>
      <c r="D172" s="5" t="s">
        <v>515</v>
      </c>
      <c r="E172" s="5" t="s">
        <v>512</v>
      </c>
      <c r="F172" s="5" t="s">
        <v>508</v>
      </c>
      <c r="G172" s="6">
        <v>41900</v>
      </c>
    </row>
    <row r="173" spans="1:14">
      <c r="A173" s="5" t="s">
        <v>507</v>
      </c>
      <c r="B173" s="5" t="s">
        <v>511</v>
      </c>
      <c r="C173" s="5" t="s">
        <v>510</v>
      </c>
      <c r="D173" s="5" t="s">
        <v>513</v>
      </c>
      <c r="E173" s="5" t="s">
        <v>514</v>
      </c>
      <c r="F173" s="5" t="s">
        <v>508</v>
      </c>
      <c r="G173" s="6">
        <v>1061</v>
      </c>
    </row>
    <row r="174" spans="1:14">
      <c r="A174" s="5" t="s">
        <v>507</v>
      </c>
      <c r="B174" s="5" t="s">
        <v>511</v>
      </c>
      <c r="C174" s="5" t="s">
        <v>510</v>
      </c>
      <c r="D174" s="5" t="s">
        <v>513</v>
      </c>
      <c r="E174" s="5" t="s">
        <v>512</v>
      </c>
      <c r="F174" s="5" t="s">
        <v>508</v>
      </c>
      <c r="G174" s="5">
        <v>844</v>
      </c>
    </row>
    <row r="175" spans="1:14">
      <c r="A175" s="5" t="s">
        <v>507</v>
      </c>
      <c r="B175" s="5" t="s">
        <v>511</v>
      </c>
      <c r="C175" s="5" t="s">
        <v>510</v>
      </c>
      <c r="D175" s="5" t="s">
        <v>509</v>
      </c>
      <c r="E175" s="5" t="s">
        <v>508</v>
      </c>
      <c r="F175" s="6">
        <v>413851</v>
      </c>
    </row>
    <row r="176" spans="1:14">
      <c r="A176" s="5" t="s">
        <v>507</v>
      </c>
      <c r="B176" s="5" t="s">
        <v>506</v>
      </c>
      <c r="C176" s="5" t="s">
        <v>505</v>
      </c>
      <c r="D176" s="6">
        <v>5364606</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82"/>
  <sheetViews>
    <sheetView workbookViewId="0">
      <selection activeCell="G4" sqref="G4"/>
    </sheetView>
  </sheetViews>
  <sheetFormatPr defaultColWidth="11" defaultRowHeight="15.75"/>
  <sheetData>
    <row r="1" spans="1:32">
      <c r="A1" t="s">
        <v>542</v>
      </c>
    </row>
    <row r="2" spans="1:32">
      <c r="A2" t="s">
        <v>178</v>
      </c>
      <c r="B2" t="s">
        <v>525</v>
      </c>
      <c r="C2" t="s">
        <v>525</v>
      </c>
      <c r="D2" t="s">
        <v>526</v>
      </c>
      <c r="E2" t="s">
        <v>526</v>
      </c>
      <c r="F2" t="s">
        <v>527</v>
      </c>
      <c r="G2" t="s">
        <v>527</v>
      </c>
      <c r="H2" t="s">
        <v>528</v>
      </c>
      <c r="I2" t="s">
        <v>528</v>
      </c>
      <c r="J2" t="s">
        <v>529</v>
      </c>
      <c r="K2" t="s">
        <v>529</v>
      </c>
      <c r="L2" t="s">
        <v>530</v>
      </c>
      <c r="M2" t="s">
        <v>530</v>
      </c>
      <c r="N2" t="s">
        <v>531</v>
      </c>
      <c r="O2" t="s">
        <v>531</v>
      </c>
      <c r="P2" t="s">
        <v>532</v>
      </c>
      <c r="Q2" t="s">
        <v>532</v>
      </c>
      <c r="R2" t="s">
        <v>533</v>
      </c>
      <c r="S2" t="s">
        <v>533</v>
      </c>
      <c r="T2" t="s">
        <v>534</v>
      </c>
      <c r="U2" t="s">
        <v>534</v>
      </c>
      <c r="V2" t="s">
        <v>535</v>
      </c>
      <c r="W2" t="s">
        <v>535</v>
      </c>
      <c r="X2" t="s">
        <v>536</v>
      </c>
      <c r="Y2" t="s">
        <v>536</v>
      </c>
      <c r="Z2" t="s">
        <v>537</v>
      </c>
      <c r="AA2" t="s">
        <v>537</v>
      </c>
      <c r="AB2" t="s">
        <v>538</v>
      </c>
      <c r="AC2" t="s">
        <v>538</v>
      </c>
      <c r="AD2" t="s">
        <v>161</v>
      </c>
      <c r="AE2" t="s">
        <v>161</v>
      </c>
    </row>
    <row r="3" spans="1:32">
      <c r="B3" t="s">
        <v>539</v>
      </c>
      <c r="C3" t="s">
        <v>540</v>
      </c>
      <c r="D3" t="s">
        <v>539</v>
      </c>
      <c r="E3" t="s">
        <v>540</v>
      </c>
      <c r="F3" t="s">
        <v>539</v>
      </c>
      <c r="G3" t="s">
        <v>540</v>
      </c>
      <c r="H3" t="s">
        <v>539</v>
      </c>
      <c r="I3" t="s">
        <v>540</v>
      </c>
      <c r="J3" t="s">
        <v>539</v>
      </c>
      <c r="K3" t="s">
        <v>540</v>
      </c>
      <c r="L3" t="s">
        <v>539</v>
      </c>
      <c r="M3" t="s">
        <v>540</v>
      </c>
      <c r="N3" t="s">
        <v>539</v>
      </c>
      <c r="O3" t="s">
        <v>540</v>
      </c>
      <c r="P3" t="s">
        <v>539</v>
      </c>
      <c r="Q3" t="s">
        <v>540</v>
      </c>
      <c r="R3" t="s">
        <v>539</v>
      </c>
      <c r="S3" t="s">
        <v>540</v>
      </c>
      <c r="T3" t="s">
        <v>539</v>
      </c>
      <c r="U3" t="s">
        <v>540</v>
      </c>
      <c r="V3" t="s">
        <v>539</v>
      </c>
      <c r="W3" t="s">
        <v>540</v>
      </c>
      <c r="X3" t="s">
        <v>539</v>
      </c>
      <c r="Y3" t="s">
        <v>540</v>
      </c>
      <c r="Z3" t="s">
        <v>539</v>
      </c>
      <c r="AA3" t="s">
        <v>540</v>
      </c>
      <c r="AB3" t="s">
        <v>539</v>
      </c>
      <c r="AC3" t="s">
        <v>540</v>
      </c>
      <c r="AD3" t="s">
        <v>539</v>
      </c>
      <c r="AE3" t="s">
        <v>540</v>
      </c>
      <c r="AF3" t="s">
        <v>703</v>
      </c>
    </row>
    <row r="4" spans="1:32">
      <c r="A4" t="s">
        <v>1</v>
      </c>
      <c r="B4">
        <v>3</v>
      </c>
      <c r="C4">
        <v>19</v>
      </c>
      <c r="D4">
        <v>4</v>
      </c>
      <c r="E4">
        <v>16</v>
      </c>
      <c r="F4">
        <v>418</v>
      </c>
      <c r="G4" s="2">
        <v>1062</v>
      </c>
      <c r="H4">
        <v>251</v>
      </c>
      <c r="I4">
        <v>737</v>
      </c>
      <c r="J4">
        <v>6</v>
      </c>
      <c r="K4">
        <v>52</v>
      </c>
      <c r="L4">
        <v>10</v>
      </c>
      <c r="M4">
        <v>48</v>
      </c>
      <c r="N4">
        <v>0</v>
      </c>
      <c r="O4">
        <v>1</v>
      </c>
      <c r="P4">
        <v>1</v>
      </c>
      <c r="Q4">
        <v>2</v>
      </c>
      <c r="R4">
        <v>3</v>
      </c>
      <c r="S4">
        <v>16</v>
      </c>
      <c r="T4">
        <v>3</v>
      </c>
      <c r="U4">
        <v>13</v>
      </c>
      <c r="V4">
        <v>23</v>
      </c>
      <c r="W4">
        <v>85</v>
      </c>
      <c r="X4">
        <v>16</v>
      </c>
      <c r="Y4">
        <v>94</v>
      </c>
      <c r="Z4" s="2">
        <v>1999</v>
      </c>
      <c r="AA4" s="2">
        <v>3844</v>
      </c>
      <c r="AB4" s="2">
        <v>1799</v>
      </c>
      <c r="AC4" s="2">
        <v>3344</v>
      </c>
      <c r="AD4" s="2">
        <v>4536</v>
      </c>
      <c r="AE4" s="2">
        <v>9333</v>
      </c>
      <c r="AF4" s="2">
        <f>AE4-'2014 Registered Voters'!B4</f>
        <v>-1349</v>
      </c>
    </row>
    <row r="5" spans="1:32">
      <c r="A5" t="s">
        <v>2</v>
      </c>
      <c r="B5">
        <v>0</v>
      </c>
      <c r="C5">
        <v>0</v>
      </c>
      <c r="D5">
        <v>2</v>
      </c>
      <c r="E5">
        <v>2</v>
      </c>
      <c r="F5">
        <v>233</v>
      </c>
      <c r="G5">
        <v>481</v>
      </c>
      <c r="H5">
        <v>143</v>
      </c>
      <c r="I5">
        <v>353</v>
      </c>
      <c r="J5">
        <v>13</v>
      </c>
      <c r="K5">
        <v>76</v>
      </c>
      <c r="L5">
        <v>8</v>
      </c>
      <c r="M5">
        <v>68</v>
      </c>
      <c r="N5">
        <v>0</v>
      </c>
      <c r="O5">
        <v>3</v>
      </c>
      <c r="P5">
        <v>0</v>
      </c>
      <c r="Q5">
        <v>0</v>
      </c>
      <c r="R5">
        <v>2</v>
      </c>
      <c r="S5">
        <v>4</v>
      </c>
      <c r="T5">
        <v>0</v>
      </c>
      <c r="U5">
        <v>5</v>
      </c>
      <c r="V5">
        <v>4</v>
      </c>
      <c r="W5">
        <v>23</v>
      </c>
      <c r="X5">
        <v>3</v>
      </c>
      <c r="Y5">
        <v>19</v>
      </c>
      <c r="Z5">
        <v>674</v>
      </c>
      <c r="AA5" s="2">
        <v>1493</v>
      </c>
      <c r="AB5">
        <v>625</v>
      </c>
      <c r="AC5" s="2">
        <v>1273</v>
      </c>
      <c r="AD5" s="2">
        <v>1707</v>
      </c>
      <c r="AE5" s="2">
        <v>3800</v>
      </c>
      <c r="AF5" s="2">
        <f>AE5-'2014 Registered Voters'!B5</f>
        <v>9</v>
      </c>
    </row>
    <row r="6" spans="1:32">
      <c r="A6" t="s">
        <v>3</v>
      </c>
      <c r="B6">
        <v>2</v>
      </c>
      <c r="C6">
        <v>8</v>
      </c>
      <c r="D6">
        <v>1</v>
      </c>
      <c r="E6">
        <v>6</v>
      </c>
      <c r="F6">
        <v>143</v>
      </c>
      <c r="G6">
        <v>451</v>
      </c>
      <c r="H6">
        <v>63</v>
      </c>
      <c r="I6">
        <v>256</v>
      </c>
      <c r="J6">
        <v>2</v>
      </c>
      <c r="K6">
        <v>19</v>
      </c>
      <c r="L6">
        <v>2</v>
      </c>
      <c r="M6">
        <v>14</v>
      </c>
      <c r="N6">
        <v>0</v>
      </c>
      <c r="O6">
        <v>0</v>
      </c>
      <c r="P6">
        <v>1</v>
      </c>
      <c r="Q6">
        <v>3</v>
      </c>
      <c r="R6">
        <v>2</v>
      </c>
      <c r="S6">
        <v>10</v>
      </c>
      <c r="T6">
        <v>0</v>
      </c>
      <c r="U6">
        <v>7</v>
      </c>
      <c r="V6">
        <v>30</v>
      </c>
      <c r="W6">
        <v>126</v>
      </c>
      <c r="X6">
        <v>36</v>
      </c>
      <c r="Y6">
        <v>121</v>
      </c>
      <c r="Z6" s="2">
        <v>1014</v>
      </c>
      <c r="AA6" s="2">
        <v>2160</v>
      </c>
      <c r="AB6">
        <v>973</v>
      </c>
      <c r="AC6" s="2">
        <v>1873</v>
      </c>
      <c r="AD6" s="2">
        <v>2269</v>
      </c>
      <c r="AE6" s="2">
        <v>5054</v>
      </c>
      <c r="AF6" s="2">
        <f>AE6-'2014 Registered Voters'!B6</f>
        <v>3</v>
      </c>
    </row>
    <row r="7" spans="1:32">
      <c r="A7" t="s">
        <v>4</v>
      </c>
      <c r="B7">
        <v>1</v>
      </c>
      <c r="C7">
        <v>5</v>
      </c>
      <c r="D7">
        <v>3</v>
      </c>
      <c r="E7">
        <v>4</v>
      </c>
      <c r="F7">
        <v>262</v>
      </c>
      <c r="G7">
        <v>543</v>
      </c>
      <c r="H7">
        <v>162</v>
      </c>
      <c r="I7">
        <v>408</v>
      </c>
      <c r="J7">
        <v>1</v>
      </c>
      <c r="K7">
        <v>9</v>
      </c>
      <c r="L7">
        <v>0</v>
      </c>
      <c r="M7">
        <v>2</v>
      </c>
      <c r="N7">
        <v>0</v>
      </c>
      <c r="O7">
        <v>1</v>
      </c>
      <c r="P7">
        <v>0</v>
      </c>
      <c r="Q7">
        <v>0</v>
      </c>
      <c r="R7">
        <v>2</v>
      </c>
      <c r="S7">
        <v>4</v>
      </c>
      <c r="T7">
        <v>1</v>
      </c>
      <c r="U7">
        <v>2</v>
      </c>
      <c r="V7">
        <v>9</v>
      </c>
      <c r="W7">
        <v>11</v>
      </c>
      <c r="X7">
        <v>3</v>
      </c>
      <c r="Y7">
        <v>11</v>
      </c>
      <c r="Z7">
        <v>289</v>
      </c>
      <c r="AA7">
        <v>569</v>
      </c>
      <c r="AB7">
        <v>281</v>
      </c>
      <c r="AC7">
        <v>498</v>
      </c>
      <c r="AD7" s="2">
        <v>1014</v>
      </c>
      <c r="AE7" s="2">
        <v>2067</v>
      </c>
      <c r="AF7" s="2">
        <f>AE7-'2014 Registered Voters'!B7</f>
        <v>0</v>
      </c>
    </row>
    <row r="8" spans="1:32">
      <c r="A8" t="s">
        <v>5</v>
      </c>
      <c r="B8">
        <v>21</v>
      </c>
      <c r="C8">
        <v>76</v>
      </c>
      <c r="D8">
        <v>16</v>
      </c>
      <c r="E8">
        <v>68</v>
      </c>
      <c r="F8" s="2">
        <v>2707</v>
      </c>
      <c r="G8" s="2">
        <v>5247</v>
      </c>
      <c r="H8" s="2">
        <v>1477</v>
      </c>
      <c r="I8" s="2">
        <v>3417</v>
      </c>
      <c r="J8">
        <v>15</v>
      </c>
      <c r="K8">
        <v>56</v>
      </c>
      <c r="L8">
        <v>16</v>
      </c>
      <c r="M8">
        <v>44</v>
      </c>
      <c r="N8">
        <v>1</v>
      </c>
      <c r="O8">
        <v>5</v>
      </c>
      <c r="P8">
        <v>3</v>
      </c>
      <c r="Q8">
        <v>4</v>
      </c>
      <c r="R8">
        <v>14</v>
      </c>
      <c r="S8">
        <v>45</v>
      </c>
      <c r="T8">
        <v>13</v>
      </c>
      <c r="U8">
        <v>36</v>
      </c>
      <c r="V8">
        <v>96</v>
      </c>
      <c r="W8">
        <v>241</v>
      </c>
      <c r="X8">
        <v>77</v>
      </c>
      <c r="Y8">
        <v>247</v>
      </c>
      <c r="Z8" s="2">
        <v>3247</v>
      </c>
      <c r="AA8" s="2">
        <v>5959</v>
      </c>
      <c r="AB8" s="2">
        <v>3087</v>
      </c>
      <c r="AC8" s="2">
        <v>5180</v>
      </c>
      <c r="AD8" s="2">
        <v>10790</v>
      </c>
      <c r="AE8" s="2">
        <v>20625</v>
      </c>
      <c r="AF8" s="2">
        <f>AE8-'2014 Registered Voters'!B8</f>
        <v>-1</v>
      </c>
    </row>
    <row r="9" spans="1:32">
      <c r="A9" t="s">
        <v>6</v>
      </c>
      <c r="B9">
        <v>7</v>
      </c>
      <c r="C9">
        <v>21</v>
      </c>
      <c r="D9">
        <v>6</v>
      </c>
      <c r="E9">
        <v>25</v>
      </c>
      <c r="F9">
        <v>25</v>
      </c>
      <c r="G9">
        <v>65</v>
      </c>
      <c r="H9">
        <v>28</v>
      </c>
      <c r="I9">
        <v>80</v>
      </c>
      <c r="J9">
        <v>7</v>
      </c>
      <c r="K9">
        <v>35</v>
      </c>
      <c r="L9">
        <v>5</v>
      </c>
      <c r="M9">
        <v>40</v>
      </c>
      <c r="N9">
        <v>0</v>
      </c>
      <c r="O9">
        <v>5</v>
      </c>
      <c r="P9">
        <v>0</v>
      </c>
      <c r="Q9">
        <v>2</v>
      </c>
      <c r="R9">
        <v>4</v>
      </c>
      <c r="S9">
        <v>10</v>
      </c>
      <c r="T9">
        <v>7</v>
      </c>
      <c r="U9">
        <v>14</v>
      </c>
      <c r="V9">
        <v>37</v>
      </c>
      <c r="W9">
        <v>143</v>
      </c>
      <c r="X9">
        <v>33</v>
      </c>
      <c r="Y9">
        <v>148</v>
      </c>
      <c r="Z9" s="2">
        <v>1895</v>
      </c>
      <c r="AA9" s="2">
        <v>3985</v>
      </c>
      <c r="AB9" s="2">
        <v>1913</v>
      </c>
      <c r="AC9" s="2">
        <v>3684</v>
      </c>
      <c r="AD9" s="2">
        <v>3967</v>
      </c>
      <c r="AE9" s="2">
        <v>8257</v>
      </c>
      <c r="AF9" s="2">
        <f>AE9-'2014 Registered Voters'!B9</f>
        <v>1</v>
      </c>
    </row>
    <row r="10" spans="1:32">
      <c r="A10" t="s">
        <v>7</v>
      </c>
      <c r="B10">
        <v>43</v>
      </c>
      <c r="C10">
        <v>219</v>
      </c>
      <c r="D10">
        <v>39</v>
      </c>
      <c r="E10">
        <v>189</v>
      </c>
      <c r="F10" s="2">
        <v>1113</v>
      </c>
      <c r="G10" s="2">
        <v>2226</v>
      </c>
      <c r="H10">
        <v>647</v>
      </c>
      <c r="I10" s="2">
        <v>1535</v>
      </c>
      <c r="J10">
        <v>115</v>
      </c>
      <c r="K10">
        <v>456</v>
      </c>
      <c r="L10">
        <v>105</v>
      </c>
      <c r="M10">
        <v>378</v>
      </c>
      <c r="N10">
        <v>2</v>
      </c>
      <c r="O10">
        <v>5</v>
      </c>
      <c r="P10">
        <v>1</v>
      </c>
      <c r="Q10">
        <v>5</v>
      </c>
      <c r="R10">
        <v>28</v>
      </c>
      <c r="S10">
        <v>100</v>
      </c>
      <c r="T10">
        <v>27</v>
      </c>
      <c r="U10">
        <v>89</v>
      </c>
      <c r="V10">
        <v>337</v>
      </c>
      <c r="W10" s="2">
        <v>1095</v>
      </c>
      <c r="X10">
        <v>324</v>
      </c>
      <c r="Y10" s="2">
        <v>1089</v>
      </c>
      <c r="Z10" s="2">
        <v>7132</v>
      </c>
      <c r="AA10" s="2">
        <v>14268</v>
      </c>
      <c r="AB10" s="2">
        <v>6470</v>
      </c>
      <c r="AC10" s="2">
        <v>12184</v>
      </c>
      <c r="AD10" s="2">
        <v>16383</v>
      </c>
      <c r="AE10" s="2">
        <v>33838</v>
      </c>
      <c r="AF10" s="2">
        <f>AE10-'2014 Registered Voters'!B10</f>
        <v>-3</v>
      </c>
    </row>
    <row r="11" spans="1:32">
      <c r="A11" t="s">
        <v>8</v>
      </c>
      <c r="B11">
        <v>34</v>
      </c>
      <c r="C11">
        <v>104</v>
      </c>
      <c r="D11">
        <v>26</v>
      </c>
      <c r="E11">
        <v>101</v>
      </c>
      <c r="F11" s="2">
        <v>1244</v>
      </c>
      <c r="G11" s="2">
        <v>2679</v>
      </c>
      <c r="H11">
        <v>724</v>
      </c>
      <c r="I11" s="2">
        <v>1861</v>
      </c>
      <c r="J11">
        <v>73</v>
      </c>
      <c r="K11">
        <v>401</v>
      </c>
      <c r="L11">
        <v>82</v>
      </c>
      <c r="M11">
        <v>373</v>
      </c>
      <c r="N11">
        <v>0</v>
      </c>
      <c r="O11">
        <v>9</v>
      </c>
      <c r="P11">
        <v>4</v>
      </c>
      <c r="Q11">
        <v>8</v>
      </c>
      <c r="R11">
        <v>39</v>
      </c>
      <c r="S11">
        <v>121</v>
      </c>
      <c r="T11">
        <v>29</v>
      </c>
      <c r="U11">
        <v>102</v>
      </c>
      <c r="V11">
        <v>623</v>
      </c>
      <c r="W11" s="2">
        <v>2352</v>
      </c>
      <c r="X11">
        <v>563</v>
      </c>
      <c r="Y11" s="2">
        <v>2353</v>
      </c>
      <c r="Z11" s="2">
        <v>10000</v>
      </c>
      <c r="AA11" s="2">
        <v>20610</v>
      </c>
      <c r="AB11" s="2">
        <v>9695</v>
      </c>
      <c r="AC11" s="2">
        <v>18475</v>
      </c>
      <c r="AD11" s="2">
        <v>23136</v>
      </c>
      <c r="AE11" s="2">
        <v>49549</v>
      </c>
      <c r="AF11" s="2">
        <f>AE11-'2014 Registered Voters'!B11</f>
        <v>7</v>
      </c>
    </row>
    <row r="12" spans="1:32">
      <c r="A12" t="s">
        <v>9</v>
      </c>
      <c r="B12">
        <v>6</v>
      </c>
      <c r="C12">
        <v>15</v>
      </c>
      <c r="D12">
        <v>0</v>
      </c>
      <c r="E12">
        <v>15</v>
      </c>
      <c r="F12">
        <v>744</v>
      </c>
      <c r="G12" s="2">
        <v>1713</v>
      </c>
      <c r="H12">
        <v>343</v>
      </c>
      <c r="I12" s="2">
        <v>1008</v>
      </c>
      <c r="J12">
        <v>6</v>
      </c>
      <c r="K12">
        <v>35</v>
      </c>
      <c r="L12">
        <v>3</v>
      </c>
      <c r="M12">
        <v>27</v>
      </c>
      <c r="N12">
        <v>0</v>
      </c>
      <c r="O12">
        <v>0</v>
      </c>
      <c r="P12">
        <v>0</v>
      </c>
      <c r="Q12">
        <v>1</v>
      </c>
      <c r="R12">
        <v>4</v>
      </c>
      <c r="S12">
        <v>12</v>
      </c>
      <c r="T12">
        <v>2</v>
      </c>
      <c r="U12">
        <v>8</v>
      </c>
      <c r="V12">
        <v>25</v>
      </c>
      <c r="W12">
        <v>84</v>
      </c>
      <c r="X12">
        <v>11</v>
      </c>
      <c r="Y12">
        <v>75</v>
      </c>
      <c r="Z12" s="2">
        <v>1245</v>
      </c>
      <c r="AA12" s="2">
        <v>2551</v>
      </c>
      <c r="AB12" s="2">
        <v>1173</v>
      </c>
      <c r="AC12" s="2">
        <v>2251</v>
      </c>
      <c r="AD12" s="2">
        <v>3562</v>
      </c>
      <c r="AE12" s="2">
        <v>7795</v>
      </c>
      <c r="AF12" s="2">
        <f>AE12-'2014 Registered Voters'!B12</f>
        <v>4</v>
      </c>
    </row>
    <row r="13" spans="1:32">
      <c r="A13" t="s">
        <v>10</v>
      </c>
      <c r="B13">
        <v>3</v>
      </c>
      <c r="C13">
        <v>8</v>
      </c>
      <c r="D13">
        <v>1</v>
      </c>
      <c r="E13">
        <v>12</v>
      </c>
      <c r="F13">
        <v>248</v>
      </c>
      <c r="G13">
        <v>509</v>
      </c>
      <c r="H13">
        <v>132</v>
      </c>
      <c r="I13">
        <v>343</v>
      </c>
      <c r="J13">
        <v>10</v>
      </c>
      <c r="K13">
        <v>39</v>
      </c>
      <c r="L13">
        <v>6</v>
      </c>
      <c r="M13">
        <v>25</v>
      </c>
      <c r="N13">
        <v>1</v>
      </c>
      <c r="O13">
        <v>4</v>
      </c>
      <c r="P13">
        <v>0</v>
      </c>
      <c r="Q13">
        <v>2</v>
      </c>
      <c r="R13">
        <v>3</v>
      </c>
      <c r="S13">
        <v>7</v>
      </c>
      <c r="T13">
        <v>4</v>
      </c>
      <c r="U13">
        <v>13</v>
      </c>
      <c r="V13">
        <v>29</v>
      </c>
      <c r="W13">
        <v>137</v>
      </c>
      <c r="X13">
        <v>32</v>
      </c>
      <c r="Y13">
        <v>132</v>
      </c>
      <c r="Z13" s="2">
        <v>1768</v>
      </c>
      <c r="AA13" s="2">
        <v>3747</v>
      </c>
      <c r="AB13" s="2">
        <v>1768</v>
      </c>
      <c r="AC13" s="2">
        <v>3317</v>
      </c>
      <c r="AD13" s="2">
        <v>4005</v>
      </c>
      <c r="AE13" s="2">
        <v>8295</v>
      </c>
      <c r="AF13" s="2">
        <f>AE13-'2014 Registered Voters'!B13</f>
        <v>-1897</v>
      </c>
    </row>
    <row r="14" spans="1:32">
      <c r="A14" t="s">
        <v>11</v>
      </c>
      <c r="B14">
        <v>82</v>
      </c>
      <c r="C14">
        <v>299</v>
      </c>
      <c r="D14">
        <v>88</v>
      </c>
      <c r="E14">
        <v>295</v>
      </c>
      <c r="F14" s="2">
        <v>13275</v>
      </c>
      <c r="G14" s="2">
        <v>26225</v>
      </c>
      <c r="H14" s="2">
        <v>7198</v>
      </c>
      <c r="I14" s="2">
        <v>16750</v>
      </c>
      <c r="J14">
        <v>74</v>
      </c>
      <c r="K14">
        <v>275</v>
      </c>
      <c r="L14">
        <v>49</v>
      </c>
      <c r="M14">
        <v>187</v>
      </c>
      <c r="N14">
        <v>5</v>
      </c>
      <c r="O14">
        <v>22</v>
      </c>
      <c r="P14">
        <v>9</v>
      </c>
      <c r="Q14">
        <v>16</v>
      </c>
      <c r="R14">
        <v>87</v>
      </c>
      <c r="S14">
        <v>257</v>
      </c>
      <c r="T14">
        <v>57</v>
      </c>
      <c r="U14">
        <v>205</v>
      </c>
      <c r="V14">
        <v>441</v>
      </c>
      <c r="W14" s="2">
        <v>1369</v>
      </c>
      <c r="X14">
        <v>387</v>
      </c>
      <c r="Y14" s="2">
        <v>1348</v>
      </c>
      <c r="Z14" s="2">
        <v>11461</v>
      </c>
      <c r="AA14" s="2">
        <v>19776</v>
      </c>
      <c r="AB14" s="2">
        <v>10142</v>
      </c>
      <c r="AC14" s="2">
        <v>16545</v>
      </c>
      <c r="AD14" s="2">
        <v>43355</v>
      </c>
      <c r="AE14" s="2">
        <v>83569</v>
      </c>
      <c r="AF14" s="2">
        <f>AE14-'2014 Registered Voters'!B14</f>
        <v>-8</v>
      </c>
    </row>
    <row r="15" spans="1:32">
      <c r="A15" t="s">
        <v>12</v>
      </c>
      <c r="B15">
        <v>3</v>
      </c>
      <c r="C15">
        <v>9</v>
      </c>
      <c r="D15">
        <v>2</v>
      </c>
      <c r="E15">
        <v>13</v>
      </c>
      <c r="F15">
        <v>394</v>
      </c>
      <c r="G15">
        <v>771</v>
      </c>
      <c r="H15">
        <v>165</v>
      </c>
      <c r="I15">
        <v>444</v>
      </c>
      <c r="J15">
        <v>7</v>
      </c>
      <c r="K15">
        <v>16</v>
      </c>
      <c r="L15">
        <v>1</v>
      </c>
      <c r="M15">
        <v>7</v>
      </c>
      <c r="N15">
        <v>0</v>
      </c>
      <c r="O15">
        <v>0</v>
      </c>
      <c r="P15">
        <v>0</v>
      </c>
      <c r="Q15">
        <v>0</v>
      </c>
      <c r="R15">
        <v>5</v>
      </c>
      <c r="S15">
        <v>10</v>
      </c>
      <c r="T15">
        <v>2</v>
      </c>
      <c r="U15">
        <v>3</v>
      </c>
      <c r="V15">
        <v>25</v>
      </c>
      <c r="W15">
        <v>78</v>
      </c>
      <c r="X15">
        <v>23</v>
      </c>
      <c r="Y15">
        <v>65</v>
      </c>
      <c r="Z15" s="2">
        <v>1357</v>
      </c>
      <c r="AA15" s="2">
        <v>2415</v>
      </c>
      <c r="AB15" s="2">
        <v>1334</v>
      </c>
      <c r="AC15" s="2">
        <v>2172</v>
      </c>
      <c r="AD15" s="2">
        <v>3318</v>
      </c>
      <c r="AE15" s="2">
        <v>6003</v>
      </c>
      <c r="AF15" s="2">
        <f>AE15-'2014 Registered Voters'!B15</f>
        <v>-1</v>
      </c>
    </row>
    <row r="16" spans="1:32">
      <c r="A16" t="s">
        <v>13</v>
      </c>
      <c r="B16">
        <v>1</v>
      </c>
      <c r="C16">
        <v>4</v>
      </c>
      <c r="D16">
        <v>1</v>
      </c>
      <c r="E16">
        <v>3</v>
      </c>
      <c r="F16">
        <v>46</v>
      </c>
      <c r="G16">
        <v>143</v>
      </c>
      <c r="H16">
        <v>26</v>
      </c>
      <c r="I16">
        <v>83</v>
      </c>
      <c r="J16">
        <v>1</v>
      </c>
      <c r="K16">
        <v>14</v>
      </c>
      <c r="L16">
        <v>1</v>
      </c>
      <c r="M16">
        <v>11</v>
      </c>
      <c r="N16">
        <v>0</v>
      </c>
      <c r="O16">
        <v>3</v>
      </c>
      <c r="P16">
        <v>0</v>
      </c>
      <c r="Q16">
        <v>1</v>
      </c>
      <c r="R16">
        <v>0</v>
      </c>
      <c r="S16">
        <v>11</v>
      </c>
      <c r="T16">
        <v>1</v>
      </c>
      <c r="U16">
        <v>10</v>
      </c>
      <c r="V16">
        <v>11</v>
      </c>
      <c r="W16">
        <v>122</v>
      </c>
      <c r="X16">
        <v>28</v>
      </c>
      <c r="Y16">
        <v>154</v>
      </c>
      <c r="Z16" s="2">
        <v>1513</v>
      </c>
      <c r="AA16" s="2">
        <v>4042</v>
      </c>
      <c r="AB16" s="2">
        <v>1443</v>
      </c>
      <c r="AC16" s="2">
        <v>3559</v>
      </c>
      <c r="AD16" s="2">
        <v>3072</v>
      </c>
      <c r="AE16" s="2">
        <v>8160</v>
      </c>
      <c r="AF16" s="2">
        <f>AE16-'2014 Registered Voters'!B16</f>
        <v>0</v>
      </c>
    </row>
    <row r="17" spans="1:32">
      <c r="A17" t="s">
        <v>14</v>
      </c>
      <c r="B17">
        <v>4</v>
      </c>
      <c r="C17">
        <v>9</v>
      </c>
      <c r="D17">
        <v>1</v>
      </c>
      <c r="E17">
        <v>8</v>
      </c>
      <c r="F17" s="2">
        <v>1009</v>
      </c>
      <c r="G17" s="2">
        <v>1925</v>
      </c>
      <c r="H17">
        <v>640</v>
      </c>
      <c r="I17" s="2">
        <v>1407</v>
      </c>
      <c r="J17">
        <v>13</v>
      </c>
      <c r="K17">
        <v>36</v>
      </c>
      <c r="L17">
        <v>5</v>
      </c>
      <c r="M17">
        <v>25</v>
      </c>
      <c r="N17">
        <v>1</v>
      </c>
      <c r="O17">
        <v>1</v>
      </c>
      <c r="P17">
        <v>2</v>
      </c>
      <c r="Q17">
        <v>4</v>
      </c>
      <c r="R17">
        <v>5</v>
      </c>
      <c r="S17">
        <v>20</v>
      </c>
      <c r="T17">
        <v>9</v>
      </c>
      <c r="U17">
        <v>13</v>
      </c>
      <c r="V17">
        <v>90</v>
      </c>
      <c r="W17">
        <v>228</v>
      </c>
      <c r="X17">
        <v>95</v>
      </c>
      <c r="Y17">
        <v>240</v>
      </c>
      <c r="Z17" s="2">
        <v>1509</v>
      </c>
      <c r="AA17" s="2">
        <v>2572</v>
      </c>
      <c r="AB17" s="2">
        <v>1384</v>
      </c>
      <c r="AC17" s="2">
        <v>2312</v>
      </c>
      <c r="AD17" s="2">
        <v>4767</v>
      </c>
      <c r="AE17" s="2">
        <v>8800</v>
      </c>
      <c r="AF17" s="2">
        <f>AE17-'2014 Registered Voters'!B17</f>
        <v>1</v>
      </c>
    </row>
    <row r="18" spans="1:32">
      <c r="A18" t="s">
        <v>15</v>
      </c>
      <c r="B18">
        <v>22</v>
      </c>
      <c r="C18">
        <v>106</v>
      </c>
      <c r="D18">
        <v>20</v>
      </c>
      <c r="E18">
        <v>80</v>
      </c>
      <c r="F18">
        <v>636</v>
      </c>
      <c r="G18" s="2">
        <v>1534</v>
      </c>
      <c r="H18">
        <v>441</v>
      </c>
      <c r="I18" s="2">
        <v>1087</v>
      </c>
      <c r="J18">
        <v>44</v>
      </c>
      <c r="K18">
        <v>212</v>
      </c>
      <c r="L18">
        <v>37</v>
      </c>
      <c r="M18">
        <v>155</v>
      </c>
      <c r="N18">
        <v>0</v>
      </c>
      <c r="O18">
        <v>5</v>
      </c>
      <c r="P18">
        <v>3</v>
      </c>
      <c r="Q18">
        <v>10</v>
      </c>
      <c r="R18">
        <v>28</v>
      </c>
      <c r="S18">
        <v>92</v>
      </c>
      <c r="T18">
        <v>15</v>
      </c>
      <c r="U18">
        <v>57</v>
      </c>
      <c r="V18">
        <v>222</v>
      </c>
      <c r="W18">
        <v>813</v>
      </c>
      <c r="X18">
        <v>222</v>
      </c>
      <c r="Y18">
        <v>824</v>
      </c>
      <c r="Z18" s="2">
        <v>3251</v>
      </c>
      <c r="AA18" s="2">
        <v>7512</v>
      </c>
      <c r="AB18" s="2">
        <v>3172</v>
      </c>
      <c r="AC18" s="2">
        <v>6543</v>
      </c>
      <c r="AD18" s="2">
        <v>8113</v>
      </c>
      <c r="AE18" s="2">
        <v>19030</v>
      </c>
      <c r="AF18" s="2">
        <f>AE18-'2014 Registered Voters'!B18</f>
        <v>-9</v>
      </c>
    </row>
    <row r="19" spans="1:32">
      <c r="A19" t="s">
        <v>16</v>
      </c>
      <c r="B19">
        <v>20</v>
      </c>
      <c r="C19">
        <v>74</v>
      </c>
      <c r="D19">
        <v>14</v>
      </c>
      <c r="E19">
        <v>67</v>
      </c>
      <c r="F19" s="2">
        <v>1840</v>
      </c>
      <c r="G19" s="2">
        <v>5203</v>
      </c>
      <c r="H19">
        <v>999</v>
      </c>
      <c r="I19" s="2">
        <v>3397</v>
      </c>
      <c r="J19">
        <v>23</v>
      </c>
      <c r="K19">
        <v>128</v>
      </c>
      <c r="L19">
        <v>23</v>
      </c>
      <c r="M19">
        <v>102</v>
      </c>
      <c r="N19">
        <v>1</v>
      </c>
      <c r="O19">
        <v>5</v>
      </c>
      <c r="P19">
        <v>0</v>
      </c>
      <c r="Q19">
        <v>0</v>
      </c>
      <c r="R19">
        <v>19</v>
      </c>
      <c r="S19">
        <v>115</v>
      </c>
      <c r="T19">
        <v>16</v>
      </c>
      <c r="U19">
        <v>80</v>
      </c>
      <c r="V19">
        <v>322</v>
      </c>
      <c r="W19" s="2">
        <v>1314</v>
      </c>
      <c r="X19">
        <v>327</v>
      </c>
      <c r="Y19" s="2">
        <v>1344</v>
      </c>
      <c r="Z19" s="2">
        <v>5425</v>
      </c>
      <c r="AA19" s="2">
        <v>11086</v>
      </c>
      <c r="AB19" s="2">
        <v>5088</v>
      </c>
      <c r="AC19" s="2">
        <v>9777</v>
      </c>
      <c r="AD19" s="2">
        <v>14117</v>
      </c>
      <c r="AE19" s="2">
        <v>32692</v>
      </c>
      <c r="AF19" s="2">
        <f>AE19-'2014 Registered Voters'!B19</f>
        <v>1</v>
      </c>
    </row>
    <row r="20" spans="1:32">
      <c r="A20" t="s">
        <v>17</v>
      </c>
      <c r="B20">
        <v>4</v>
      </c>
      <c r="C20">
        <v>19</v>
      </c>
      <c r="D20">
        <v>3</v>
      </c>
      <c r="E20">
        <v>12</v>
      </c>
      <c r="F20" s="2">
        <v>1763</v>
      </c>
      <c r="G20" s="2">
        <v>3707</v>
      </c>
      <c r="H20" s="2">
        <v>1033</v>
      </c>
      <c r="I20" s="2">
        <v>2433</v>
      </c>
      <c r="J20">
        <v>8</v>
      </c>
      <c r="K20">
        <v>24</v>
      </c>
      <c r="L20">
        <v>9</v>
      </c>
      <c r="M20">
        <v>30</v>
      </c>
      <c r="N20">
        <v>0</v>
      </c>
      <c r="O20">
        <v>1</v>
      </c>
      <c r="P20">
        <v>0</v>
      </c>
      <c r="Q20">
        <v>2</v>
      </c>
      <c r="R20">
        <v>8</v>
      </c>
      <c r="S20">
        <v>20</v>
      </c>
      <c r="T20">
        <v>2</v>
      </c>
      <c r="U20">
        <v>12</v>
      </c>
      <c r="V20">
        <v>50</v>
      </c>
      <c r="W20">
        <v>227</v>
      </c>
      <c r="X20">
        <v>57</v>
      </c>
      <c r="Y20">
        <v>254</v>
      </c>
      <c r="Z20" s="2">
        <v>1591</v>
      </c>
      <c r="AA20" s="2">
        <v>3021</v>
      </c>
      <c r="AB20" s="2">
        <v>1566</v>
      </c>
      <c r="AC20" s="2">
        <v>2771</v>
      </c>
      <c r="AD20" s="2">
        <v>6094</v>
      </c>
      <c r="AE20" s="2">
        <v>12533</v>
      </c>
      <c r="AF20" s="2">
        <f>AE20-'2014 Registered Voters'!B20</f>
        <v>3</v>
      </c>
    </row>
    <row r="21" spans="1:32">
      <c r="A21" t="s">
        <v>18</v>
      </c>
      <c r="B21">
        <v>9</v>
      </c>
      <c r="C21">
        <v>20</v>
      </c>
      <c r="D21">
        <v>1</v>
      </c>
      <c r="E21">
        <v>6</v>
      </c>
      <c r="F21">
        <v>834</v>
      </c>
      <c r="G21" s="2">
        <v>1588</v>
      </c>
      <c r="H21">
        <v>500</v>
      </c>
      <c r="I21" s="2">
        <v>1154</v>
      </c>
      <c r="J21">
        <v>13</v>
      </c>
      <c r="K21">
        <v>41</v>
      </c>
      <c r="L21">
        <v>13</v>
      </c>
      <c r="M21">
        <v>36</v>
      </c>
      <c r="N21">
        <v>0</v>
      </c>
      <c r="O21">
        <v>2</v>
      </c>
      <c r="P21">
        <v>1</v>
      </c>
      <c r="Q21">
        <v>3</v>
      </c>
      <c r="R21">
        <v>11</v>
      </c>
      <c r="S21">
        <v>39</v>
      </c>
      <c r="T21">
        <v>10</v>
      </c>
      <c r="U21">
        <v>36</v>
      </c>
      <c r="V21">
        <v>210</v>
      </c>
      <c r="W21">
        <v>449</v>
      </c>
      <c r="X21">
        <v>159</v>
      </c>
      <c r="Y21">
        <v>434</v>
      </c>
      <c r="Z21" s="2">
        <v>2285</v>
      </c>
      <c r="AA21" s="2">
        <v>4366</v>
      </c>
      <c r="AB21" s="2">
        <v>2189</v>
      </c>
      <c r="AC21" s="2">
        <v>3922</v>
      </c>
      <c r="AD21" s="2">
        <v>6235</v>
      </c>
      <c r="AE21" s="2">
        <v>12096</v>
      </c>
      <c r="AF21" s="2">
        <f>AE21-'2014 Registered Voters'!B21</f>
        <v>987</v>
      </c>
    </row>
    <row r="22" spans="1:32">
      <c r="A22" t="s">
        <v>19</v>
      </c>
      <c r="B22">
        <v>0</v>
      </c>
      <c r="C22">
        <v>8</v>
      </c>
      <c r="D22">
        <v>5</v>
      </c>
      <c r="E22">
        <v>4</v>
      </c>
      <c r="F22">
        <v>495</v>
      </c>
      <c r="G22">
        <v>957</v>
      </c>
      <c r="H22">
        <v>303</v>
      </c>
      <c r="I22">
        <v>650</v>
      </c>
      <c r="J22">
        <v>2</v>
      </c>
      <c r="K22">
        <v>5</v>
      </c>
      <c r="L22">
        <v>1</v>
      </c>
      <c r="M22">
        <v>7</v>
      </c>
      <c r="N22">
        <v>0</v>
      </c>
      <c r="O22">
        <v>0</v>
      </c>
      <c r="P22">
        <v>0</v>
      </c>
      <c r="Q22">
        <v>0</v>
      </c>
      <c r="R22">
        <v>1</v>
      </c>
      <c r="S22">
        <v>2</v>
      </c>
      <c r="T22">
        <v>0</v>
      </c>
      <c r="U22">
        <v>0</v>
      </c>
      <c r="V22">
        <v>4</v>
      </c>
      <c r="W22">
        <v>9</v>
      </c>
      <c r="X22">
        <v>8</v>
      </c>
      <c r="Y22">
        <v>18</v>
      </c>
      <c r="Z22">
        <v>358</v>
      </c>
      <c r="AA22">
        <v>578</v>
      </c>
      <c r="AB22">
        <v>329</v>
      </c>
      <c r="AC22">
        <v>508</v>
      </c>
      <c r="AD22" s="2">
        <v>1506</v>
      </c>
      <c r="AE22" s="2">
        <v>2746</v>
      </c>
      <c r="AF22" s="2">
        <f>AE22-'2014 Registered Voters'!B22</f>
        <v>-197</v>
      </c>
    </row>
    <row r="23" spans="1:32">
      <c r="A23" t="s">
        <v>20</v>
      </c>
      <c r="B23">
        <v>37</v>
      </c>
      <c r="C23">
        <v>131</v>
      </c>
      <c r="D23">
        <v>16</v>
      </c>
      <c r="E23">
        <v>66</v>
      </c>
      <c r="F23">
        <v>982</v>
      </c>
      <c r="G23" s="2">
        <v>2574</v>
      </c>
      <c r="H23">
        <v>655</v>
      </c>
      <c r="I23" s="2">
        <v>1816</v>
      </c>
      <c r="J23">
        <v>49</v>
      </c>
      <c r="K23">
        <v>219</v>
      </c>
      <c r="L23">
        <v>41</v>
      </c>
      <c r="M23">
        <v>165</v>
      </c>
      <c r="N23">
        <v>1</v>
      </c>
      <c r="O23">
        <v>9</v>
      </c>
      <c r="P23">
        <v>3</v>
      </c>
      <c r="Q23">
        <v>9</v>
      </c>
      <c r="R23">
        <v>46</v>
      </c>
      <c r="S23">
        <v>147</v>
      </c>
      <c r="T23">
        <v>31</v>
      </c>
      <c r="U23">
        <v>108</v>
      </c>
      <c r="V23">
        <v>483</v>
      </c>
      <c r="W23" s="2">
        <v>2140</v>
      </c>
      <c r="X23">
        <v>509</v>
      </c>
      <c r="Y23" s="2">
        <v>1976</v>
      </c>
      <c r="Z23" s="2">
        <v>3525</v>
      </c>
      <c r="AA23" s="2">
        <v>8440</v>
      </c>
      <c r="AB23" s="2">
        <v>3552</v>
      </c>
      <c r="AC23" s="2">
        <v>7327</v>
      </c>
      <c r="AD23" s="2">
        <v>9930</v>
      </c>
      <c r="AE23" s="2">
        <v>25127</v>
      </c>
      <c r="AF23" s="2">
        <f>AE23-'2014 Registered Voters'!B23</f>
        <v>-1</v>
      </c>
    </row>
    <row r="24" spans="1:32">
      <c r="A24" t="s">
        <v>21</v>
      </c>
      <c r="B24">
        <v>3</v>
      </c>
      <c r="C24">
        <v>7</v>
      </c>
      <c r="D24">
        <v>2</v>
      </c>
      <c r="E24">
        <v>5</v>
      </c>
      <c r="F24">
        <v>277</v>
      </c>
      <c r="G24">
        <v>618</v>
      </c>
      <c r="H24">
        <v>182</v>
      </c>
      <c r="I24">
        <v>428</v>
      </c>
      <c r="J24">
        <v>7</v>
      </c>
      <c r="K24">
        <v>39</v>
      </c>
      <c r="L24">
        <v>5</v>
      </c>
      <c r="M24">
        <v>24</v>
      </c>
      <c r="N24">
        <v>0</v>
      </c>
      <c r="O24">
        <v>0</v>
      </c>
      <c r="P24">
        <v>0</v>
      </c>
      <c r="Q24">
        <v>0</v>
      </c>
      <c r="R24">
        <v>0</v>
      </c>
      <c r="S24">
        <v>6</v>
      </c>
      <c r="T24">
        <v>0</v>
      </c>
      <c r="U24">
        <v>10</v>
      </c>
      <c r="V24">
        <v>32</v>
      </c>
      <c r="W24">
        <v>145</v>
      </c>
      <c r="X24">
        <v>43</v>
      </c>
      <c r="Y24">
        <v>151</v>
      </c>
      <c r="Z24">
        <v>856</v>
      </c>
      <c r="AA24" s="2">
        <v>1654</v>
      </c>
      <c r="AB24">
        <v>848</v>
      </c>
      <c r="AC24" s="2">
        <v>1421</v>
      </c>
      <c r="AD24" s="2">
        <v>2255</v>
      </c>
      <c r="AE24" s="2">
        <v>4508</v>
      </c>
      <c r="AF24" s="2">
        <f>AE24-'2014 Registered Voters'!B24</f>
        <v>17</v>
      </c>
    </row>
    <row r="25" spans="1:32">
      <c r="A25" t="s">
        <v>22</v>
      </c>
      <c r="B25">
        <v>32</v>
      </c>
      <c r="C25">
        <v>126</v>
      </c>
      <c r="D25">
        <v>20</v>
      </c>
      <c r="E25">
        <v>105</v>
      </c>
      <c r="F25" s="2">
        <v>2452</v>
      </c>
      <c r="G25" s="2">
        <v>5714</v>
      </c>
      <c r="H25" s="2">
        <v>1417</v>
      </c>
      <c r="I25" s="2">
        <v>3856</v>
      </c>
      <c r="J25">
        <v>66</v>
      </c>
      <c r="K25">
        <v>345</v>
      </c>
      <c r="L25">
        <v>65</v>
      </c>
      <c r="M25">
        <v>305</v>
      </c>
      <c r="N25">
        <v>1</v>
      </c>
      <c r="O25">
        <v>11</v>
      </c>
      <c r="P25">
        <v>2</v>
      </c>
      <c r="Q25">
        <v>5</v>
      </c>
      <c r="R25">
        <v>63</v>
      </c>
      <c r="S25">
        <v>236</v>
      </c>
      <c r="T25">
        <v>60</v>
      </c>
      <c r="U25">
        <v>189</v>
      </c>
      <c r="V25">
        <v>772</v>
      </c>
      <c r="W25" s="2">
        <v>2091</v>
      </c>
      <c r="X25">
        <v>712</v>
      </c>
      <c r="Y25" s="2">
        <v>1958</v>
      </c>
      <c r="Z25" s="2">
        <v>10827</v>
      </c>
      <c r="AA25" s="2">
        <v>21761</v>
      </c>
      <c r="AB25" s="2">
        <v>10012</v>
      </c>
      <c r="AC25" s="2">
        <v>18940</v>
      </c>
      <c r="AD25" s="2">
        <v>26501</v>
      </c>
      <c r="AE25" s="2">
        <v>55642</v>
      </c>
      <c r="AF25" s="2">
        <f>AE25-'2014 Registered Voters'!B25</f>
        <v>5</v>
      </c>
    </row>
    <row r="26" spans="1:32">
      <c r="A26" t="s">
        <v>23</v>
      </c>
      <c r="B26">
        <v>20</v>
      </c>
      <c r="C26">
        <v>78</v>
      </c>
      <c r="D26">
        <v>12</v>
      </c>
      <c r="E26">
        <v>70</v>
      </c>
      <c r="F26">
        <v>117</v>
      </c>
      <c r="G26">
        <v>311</v>
      </c>
      <c r="H26">
        <v>79</v>
      </c>
      <c r="I26">
        <v>246</v>
      </c>
      <c r="J26">
        <v>35</v>
      </c>
      <c r="K26">
        <v>108</v>
      </c>
      <c r="L26">
        <v>14</v>
      </c>
      <c r="M26">
        <v>71</v>
      </c>
      <c r="N26">
        <v>2</v>
      </c>
      <c r="O26">
        <v>2</v>
      </c>
      <c r="P26">
        <v>0</v>
      </c>
      <c r="Q26">
        <v>6</v>
      </c>
      <c r="R26">
        <v>14</v>
      </c>
      <c r="S26">
        <v>74</v>
      </c>
      <c r="T26">
        <v>13</v>
      </c>
      <c r="U26">
        <v>72</v>
      </c>
      <c r="V26">
        <v>336</v>
      </c>
      <c r="W26" s="2">
        <v>1371</v>
      </c>
      <c r="X26">
        <v>348</v>
      </c>
      <c r="Y26" s="2">
        <v>1294</v>
      </c>
      <c r="Z26" s="2">
        <v>6880</v>
      </c>
      <c r="AA26" s="2">
        <v>15628</v>
      </c>
      <c r="AB26" s="2">
        <v>6363</v>
      </c>
      <c r="AC26" s="2">
        <v>13013</v>
      </c>
      <c r="AD26" s="2">
        <v>14233</v>
      </c>
      <c r="AE26" s="2">
        <v>32344</v>
      </c>
      <c r="AF26" s="2">
        <f>AE26-'2014 Registered Voters'!B26</f>
        <v>18</v>
      </c>
    </row>
    <row r="27" spans="1:32">
      <c r="A27" t="s">
        <v>24</v>
      </c>
      <c r="B27">
        <v>2</v>
      </c>
      <c r="C27">
        <v>6</v>
      </c>
      <c r="D27">
        <v>7</v>
      </c>
      <c r="E27">
        <v>12</v>
      </c>
      <c r="F27">
        <v>231</v>
      </c>
      <c r="G27">
        <v>678</v>
      </c>
      <c r="H27">
        <v>165</v>
      </c>
      <c r="I27">
        <v>485</v>
      </c>
      <c r="J27">
        <v>0</v>
      </c>
      <c r="K27">
        <v>6</v>
      </c>
      <c r="L27">
        <v>0</v>
      </c>
      <c r="M27">
        <v>3</v>
      </c>
      <c r="N27">
        <v>0</v>
      </c>
      <c r="O27">
        <v>1</v>
      </c>
      <c r="P27">
        <v>0</v>
      </c>
      <c r="Q27">
        <v>3</v>
      </c>
      <c r="R27">
        <v>3</v>
      </c>
      <c r="S27">
        <v>14</v>
      </c>
      <c r="T27">
        <v>1</v>
      </c>
      <c r="U27">
        <v>8</v>
      </c>
      <c r="V27">
        <v>66</v>
      </c>
      <c r="W27">
        <v>242</v>
      </c>
      <c r="X27">
        <v>79</v>
      </c>
      <c r="Y27">
        <v>293</v>
      </c>
      <c r="Z27">
        <v>811</v>
      </c>
      <c r="AA27" s="2">
        <v>1896</v>
      </c>
      <c r="AB27">
        <v>740</v>
      </c>
      <c r="AC27" s="2">
        <v>1664</v>
      </c>
      <c r="AD27" s="2">
        <v>2105</v>
      </c>
      <c r="AE27" s="2">
        <v>5311</v>
      </c>
      <c r="AF27" s="2">
        <f>AE27-'2014 Registered Voters'!B27</f>
        <v>2</v>
      </c>
    </row>
    <row r="28" spans="1:32">
      <c r="A28" t="s">
        <v>25</v>
      </c>
      <c r="B28">
        <v>155</v>
      </c>
      <c r="C28">
        <v>611</v>
      </c>
      <c r="D28">
        <v>147</v>
      </c>
      <c r="E28">
        <v>585</v>
      </c>
      <c r="F28" s="2">
        <v>17086</v>
      </c>
      <c r="G28" s="2">
        <v>31619</v>
      </c>
      <c r="H28" s="2">
        <v>9165</v>
      </c>
      <c r="I28" s="2">
        <v>21183</v>
      </c>
      <c r="J28">
        <v>217</v>
      </c>
      <c r="K28">
        <v>999</v>
      </c>
      <c r="L28">
        <v>183</v>
      </c>
      <c r="M28">
        <v>771</v>
      </c>
      <c r="N28">
        <v>14</v>
      </c>
      <c r="O28">
        <v>35</v>
      </c>
      <c r="P28">
        <v>9</v>
      </c>
      <c r="Q28">
        <v>45</v>
      </c>
      <c r="R28">
        <v>214</v>
      </c>
      <c r="S28">
        <v>729</v>
      </c>
      <c r="T28">
        <v>158</v>
      </c>
      <c r="U28">
        <v>485</v>
      </c>
      <c r="V28" s="2">
        <v>1140</v>
      </c>
      <c r="W28" s="2">
        <v>3578</v>
      </c>
      <c r="X28" s="2">
        <v>1069</v>
      </c>
      <c r="Y28" s="2">
        <v>3364</v>
      </c>
      <c r="Z28" s="2">
        <v>21369</v>
      </c>
      <c r="AA28" s="2">
        <v>39526</v>
      </c>
      <c r="AB28" s="2">
        <v>19549</v>
      </c>
      <c r="AC28" s="2">
        <v>33531</v>
      </c>
      <c r="AD28" s="2">
        <v>70475</v>
      </c>
      <c r="AE28" s="2">
        <v>137061</v>
      </c>
      <c r="AF28" s="2">
        <f>AE28-'2014 Registered Voters'!B28</f>
        <v>-3</v>
      </c>
    </row>
    <row r="29" spans="1:32">
      <c r="A29" t="s">
        <v>26</v>
      </c>
      <c r="B29">
        <v>2</v>
      </c>
      <c r="C29">
        <v>19</v>
      </c>
      <c r="D29">
        <v>1</v>
      </c>
      <c r="E29">
        <v>12</v>
      </c>
      <c r="F29">
        <v>166</v>
      </c>
      <c r="G29">
        <v>431</v>
      </c>
      <c r="H29">
        <v>98</v>
      </c>
      <c r="I29">
        <v>304</v>
      </c>
      <c r="J29">
        <v>1</v>
      </c>
      <c r="K29">
        <v>49</v>
      </c>
      <c r="L29">
        <v>1</v>
      </c>
      <c r="M29">
        <v>42</v>
      </c>
      <c r="N29">
        <v>0</v>
      </c>
      <c r="O29">
        <v>0</v>
      </c>
      <c r="P29">
        <v>0</v>
      </c>
      <c r="Q29">
        <v>0</v>
      </c>
      <c r="R29">
        <v>2</v>
      </c>
      <c r="S29">
        <v>17</v>
      </c>
      <c r="T29">
        <v>2</v>
      </c>
      <c r="U29">
        <v>26</v>
      </c>
      <c r="V29">
        <v>11</v>
      </c>
      <c r="W29">
        <v>101</v>
      </c>
      <c r="X29">
        <v>10</v>
      </c>
      <c r="Y29">
        <v>104</v>
      </c>
      <c r="Z29">
        <v>206</v>
      </c>
      <c r="AA29">
        <v>815</v>
      </c>
      <c r="AB29">
        <v>214</v>
      </c>
      <c r="AC29">
        <v>734</v>
      </c>
      <c r="AD29">
        <v>714</v>
      </c>
      <c r="AE29" s="2">
        <v>2654</v>
      </c>
      <c r="AF29" s="2">
        <f>AE29-'2014 Registered Voters'!B29</f>
        <v>-1060</v>
      </c>
    </row>
    <row r="30" spans="1:32">
      <c r="A30" t="s">
        <v>27</v>
      </c>
      <c r="B30">
        <v>5</v>
      </c>
      <c r="C30">
        <v>13</v>
      </c>
      <c r="D30">
        <v>1</v>
      </c>
      <c r="E30">
        <v>13</v>
      </c>
      <c r="F30">
        <v>224</v>
      </c>
      <c r="G30">
        <v>494</v>
      </c>
      <c r="H30">
        <v>142</v>
      </c>
      <c r="I30">
        <v>372</v>
      </c>
      <c r="J30">
        <v>2</v>
      </c>
      <c r="K30">
        <v>18</v>
      </c>
      <c r="L30">
        <v>4</v>
      </c>
      <c r="M30">
        <v>34</v>
      </c>
      <c r="N30">
        <v>0</v>
      </c>
      <c r="O30">
        <v>1</v>
      </c>
      <c r="P30">
        <v>0</v>
      </c>
      <c r="Q30">
        <v>1</v>
      </c>
      <c r="R30">
        <v>3</v>
      </c>
      <c r="S30">
        <v>15</v>
      </c>
      <c r="T30">
        <v>4</v>
      </c>
      <c r="U30">
        <v>24</v>
      </c>
      <c r="V30">
        <v>94</v>
      </c>
      <c r="W30">
        <v>370</v>
      </c>
      <c r="X30">
        <v>85</v>
      </c>
      <c r="Y30">
        <v>335</v>
      </c>
      <c r="Z30" s="2">
        <v>2182</v>
      </c>
      <c r="AA30" s="2">
        <v>4925</v>
      </c>
      <c r="AB30" s="2">
        <v>2217</v>
      </c>
      <c r="AC30" s="2">
        <v>4280</v>
      </c>
      <c r="AD30" s="2">
        <v>4963</v>
      </c>
      <c r="AE30" s="2">
        <v>10895</v>
      </c>
      <c r="AF30" s="2">
        <f>AE30-'2014 Registered Voters'!B30</f>
        <v>0</v>
      </c>
    </row>
    <row r="31" spans="1:32">
      <c r="A31" t="s">
        <v>28</v>
      </c>
      <c r="B31">
        <v>214</v>
      </c>
      <c r="C31">
        <v>629</v>
      </c>
      <c r="D31">
        <v>163</v>
      </c>
      <c r="E31">
        <v>473</v>
      </c>
      <c r="F31" s="2">
        <v>1916</v>
      </c>
      <c r="G31" s="2">
        <v>3754</v>
      </c>
      <c r="H31" s="2">
        <v>1188</v>
      </c>
      <c r="I31" s="2">
        <v>2758</v>
      </c>
      <c r="J31">
        <v>515</v>
      </c>
      <c r="K31" s="2">
        <v>1657</v>
      </c>
      <c r="L31">
        <v>428</v>
      </c>
      <c r="M31" s="2">
        <v>1357</v>
      </c>
      <c r="N31">
        <v>9</v>
      </c>
      <c r="O31">
        <v>34</v>
      </c>
      <c r="P31">
        <v>15</v>
      </c>
      <c r="Q31">
        <v>36</v>
      </c>
      <c r="R31">
        <v>228</v>
      </c>
      <c r="S31">
        <v>599</v>
      </c>
      <c r="T31">
        <v>248</v>
      </c>
      <c r="U31">
        <v>547</v>
      </c>
      <c r="V31" s="2">
        <v>1687</v>
      </c>
      <c r="W31" s="2">
        <v>4401</v>
      </c>
      <c r="X31" s="2">
        <v>1820</v>
      </c>
      <c r="Y31" s="2">
        <v>4594</v>
      </c>
      <c r="Z31" s="2">
        <v>30529</v>
      </c>
      <c r="AA31" s="2">
        <v>57612</v>
      </c>
      <c r="AB31" s="2">
        <v>28811</v>
      </c>
      <c r="AC31" s="2">
        <v>50987</v>
      </c>
      <c r="AD31" s="2">
        <v>67771</v>
      </c>
      <c r="AE31" s="2">
        <v>129438</v>
      </c>
      <c r="AF31" s="2">
        <f>AE31-'2014 Registered Voters'!B31</f>
        <v>-16</v>
      </c>
    </row>
    <row r="32" spans="1:32">
      <c r="A32" t="s">
        <v>29</v>
      </c>
      <c r="B32">
        <v>115</v>
      </c>
      <c r="C32">
        <v>435</v>
      </c>
      <c r="D32">
        <v>98</v>
      </c>
      <c r="E32">
        <v>347</v>
      </c>
      <c r="F32" s="2">
        <v>4091</v>
      </c>
      <c r="G32" s="2">
        <v>9357</v>
      </c>
      <c r="H32" s="2">
        <v>2109</v>
      </c>
      <c r="I32" s="2">
        <v>5703</v>
      </c>
      <c r="J32">
        <v>172</v>
      </c>
      <c r="K32">
        <v>584</v>
      </c>
      <c r="L32">
        <v>136</v>
      </c>
      <c r="M32">
        <v>468</v>
      </c>
      <c r="N32">
        <v>1</v>
      </c>
      <c r="O32">
        <v>6</v>
      </c>
      <c r="P32">
        <v>2</v>
      </c>
      <c r="Q32">
        <v>3</v>
      </c>
      <c r="R32">
        <v>134</v>
      </c>
      <c r="S32">
        <v>339</v>
      </c>
      <c r="T32">
        <v>108</v>
      </c>
      <c r="U32">
        <v>256</v>
      </c>
      <c r="V32" s="2">
        <v>1050</v>
      </c>
      <c r="W32" s="2">
        <v>3270</v>
      </c>
      <c r="X32">
        <v>996</v>
      </c>
      <c r="Y32" s="2">
        <v>3194</v>
      </c>
      <c r="Z32" s="2">
        <v>8922</v>
      </c>
      <c r="AA32" s="2">
        <v>17224</v>
      </c>
      <c r="AB32" s="2">
        <v>7992</v>
      </c>
      <c r="AC32" s="2">
        <v>15159</v>
      </c>
      <c r="AD32" s="2">
        <v>25926</v>
      </c>
      <c r="AE32" s="2">
        <v>56345</v>
      </c>
      <c r="AF32" s="2">
        <f>AE32-'2014 Registered Voters'!B32</f>
        <v>24</v>
      </c>
    </row>
    <row r="33" spans="1:32">
      <c r="A33" t="s">
        <v>30</v>
      </c>
      <c r="B33">
        <v>1</v>
      </c>
      <c r="C33">
        <v>2</v>
      </c>
      <c r="D33">
        <v>0</v>
      </c>
      <c r="E33">
        <v>2</v>
      </c>
      <c r="F33">
        <v>310</v>
      </c>
      <c r="G33">
        <v>616</v>
      </c>
      <c r="H33">
        <v>164</v>
      </c>
      <c r="I33">
        <v>362</v>
      </c>
      <c r="J33">
        <v>0</v>
      </c>
      <c r="K33">
        <v>0</v>
      </c>
      <c r="L33">
        <v>1</v>
      </c>
      <c r="M33">
        <v>1</v>
      </c>
      <c r="N33">
        <v>0</v>
      </c>
      <c r="O33">
        <v>0</v>
      </c>
      <c r="P33">
        <v>0</v>
      </c>
      <c r="Q33">
        <v>0</v>
      </c>
      <c r="R33">
        <v>0</v>
      </c>
      <c r="S33">
        <v>2</v>
      </c>
      <c r="T33">
        <v>0</v>
      </c>
      <c r="U33">
        <v>1</v>
      </c>
      <c r="V33">
        <v>5</v>
      </c>
      <c r="W33">
        <v>9</v>
      </c>
      <c r="X33">
        <v>3</v>
      </c>
      <c r="Y33">
        <v>14</v>
      </c>
      <c r="Z33">
        <v>237</v>
      </c>
      <c r="AA33">
        <v>377</v>
      </c>
      <c r="AB33">
        <v>237</v>
      </c>
      <c r="AC33">
        <v>346</v>
      </c>
      <c r="AD33">
        <v>958</v>
      </c>
      <c r="AE33" s="2">
        <v>1732</v>
      </c>
      <c r="AF33" s="2">
        <f>AE33-'2014 Registered Voters'!B33</f>
        <v>-2</v>
      </c>
    </row>
    <row r="34" spans="1:32">
      <c r="A34" t="s">
        <v>31</v>
      </c>
      <c r="B34">
        <v>277</v>
      </c>
      <c r="C34" s="2">
        <v>1306</v>
      </c>
      <c r="D34">
        <v>359</v>
      </c>
      <c r="E34" s="2">
        <v>1410</v>
      </c>
      <c r="F34" s="2">
        <v>30940</v>
      </c>
      <c r="G34" s="2">
        <v>56444</v>
      </c>
      <c r="H34" s="2">
        <v>16629</v>
      </c>
      <c r="I34" s="2">
        <v>37119</v>
      </c>
      <c r="J34">
        <v>446</v>
      </c>
      <c r="K34" s="2">
        <v>1564</v>
      </c>
      <c r="L34">
        <v>318</v>
      </c>
      <c r="M34" s="2">
        <v>1224</v>
      </c>
      <c r="N34">
        <v>8</v>
      </c>
      <c r="O34">
        <v>32</v>
      </c>
      <c r="P34">
        <v>7</v>
      </c>
      <c r="Q34">
        <v>21</v>
      </c>
      <c r="R34">
        <v>346</v>
      </c>
      <c r="S34">
        <v>903</v>
      </c>
      <c r="T34">
        <v>201</v>
      </c>
      <c r="U34">
        <v>618</v>
      </c>
      <c r="V34" s="2">
        <v>2260</v>
      </c>
      <c r="W34" s="2">
        <v>5624</v>
      </c>
      <c r="X34" s="2">
        <v>1474</v>
      </c>
      <c r="Y34" s="2">
        <v>4780</v>
      </c>
      <c r="Z34" s="2">
        <v>5478</v>
      </c>
      <c r="AA34" s="2">
        <v>9989</v>
      </c>
      <c r="AB34" s="2">
        <v>4849</v>
      </c>
      <c r="AC34" s="2">
        <v>8392</v>
      </c>
      <c r="AD34" s="2">
        <v>63592</v>
      </c>
      <c r="AE34" s="2">
        <v>129426</v>
      </c>
      <c r="AF34" s="2">
        <f>AE34-'2014 Registered Voters'!B34</f>
        <v>126</v>
      </c>
    </row>
    <row r="35" spans="1:32">
      <c r="A35" t="s">
        <v>32</v>
      </c>
      <c r="B35">
        <v>2</v>
      </c>
      <c r="C35">
        <v>3</v>
      </c>
      <c r="D35">
        <v>1</v>
      </c>
      <c r="E35">
        <v>2</v>
      </c>
      <c r="F35">
        <v>172</v>
      </c>
      <c r="G35">
        <v>614</v>
      </c>
      <c r="H35">
        <v>83</v>
      </c>
      <c r="I35">
        <v>380</v>
      </c>
      <c r="J35">
        <v>1</v>
      </c>
      <c r="K35">
        <v>8</v>
      </c>
      <c r="L35">
        <v>0</v>
      </c>
      <c r="M35">
        <v>3</v>
      </c>
      <c r="N35">
        <v>0</v>
      </c>
      <c r="O35">
        <v>0</v>
      </c>
      <c r="P35">
        <v>0</v>
      </c>
      <c r="Q35">
        <v>0</v>
      </c>
      <c r="R35">
        <v>1</v>
      </c>
      <c r="S35">
        <v>5</v>
      </c>
      <c r="T35">
        <v>0</v>
      </c>
      <c r="U35">
        <v>3</v>
      </c>
      <c r="V35">
        <v>19</v>
      </c>
      <c r="W35">
        <v>81</v>
      </c>
      <c r="X35">
        <v>18</v>
      </c>
      <c r="Y35">
        <v>111</v>
      </c>
      <c r="Z35">
        <v>462</v>
      </c>
      <c r="AA35" s="2">
        <v>1270</v>
      </c>
      <c r="AB35">
        <v>450</v>
      </c>
      <c r="AC35" s="2">
        <v>1069</v>
      </c>
      <c r="AD35" s="2">
        <v>1209</v>
      </c>
      <c r="AE35" s="2">
        <v>3549</v>
      </c>
      <c r="AF35" s="2">
        <f>AE35-'2014 Registered Voters'!B35</f>
        <v>3</v>
      </c>
    </row>
    <row r="36" spans="1:32">
      <c r="A36" t="s">
        <v>33</v>
      </c>
      <c r="B36" s="2">
        <v>1480</v>
      </c>
      <c r="C36" s="2">
        <v>4459</v>
      </c>
      <c r="D36" s="2">
        <v>1324</v>
      </c>
      <c r="E36" s="2">
        <v>3904</v>
      </c>
      <c r="F36" s="2">
        <v>31113</v>
      </c>
      <c r="G36" s="2">
        <v>59447</v>
      </c>
      <c r="H36" s="2">
        <v>17866</v>
      </c>
      <c r="I36" s="2">
        <v>39245</v>
      </c>
      <c r="J36" s="2">
        <v>2149</v>
      </c>
      <c r="K36" s="2">
        <v>6515</v>
      </c>
      <c r="L36" s="2">
        <v>1636</v>
      </c>
      <c r="M36" s="2">
        <v>4955</v>
      </c>
      <c r="N36">
        <v>44</v>
      </c>
      <c r="O36">
        <v>138</v>
      </c>
      <c r="P36">
        <v>41</v>
      </c>
      <c r="Q36">
        <v>128</v>
      </c>
      <c r="R36" s="2">
        <v>1522</v>
      </c>
      <c r="S36" s="2">
        <v>3606</v>
      </c>
      <c r="T36" s="2">
        <v>1175</v>
      </c>
      <c r="U36" s="2">
        <v>2724</v>
      </c>
      <c r="V36" s="2">
        <v>3521</v>
      </c>
      <c r="W36" s="2">
        <v>12711</v>
      </c>
      <c r="X36" s="2">
        <v>3173</v>
      </c>
      <c r="Y36" s="2">
        <v>11949</v>
      </c>
      <c r="Z36" s="2">
        <v>77398</v>
      </c>
      <c r="AA36" s="2">
        <v>133494</v>
      </c>
      <c r="AB36" s="2">
        <v>71656</v>
      </c>
      <c r="AC36" s="2">
        <v>118736</v>
      </c>
      <c r="AD36" s="2">
        <v>214098</v>
      </c>
      <c r="AE36" s="2">
        <v>402011</v>
      </c>
      <c r="AF36" s="2">
        <f>AE36-'2014 Registered Voters'!B36</f>
        <v>-9</v>
      </c>
    </row>
    <row r="37" spans="1:32">
      <c r="A37" t="s">
        <v>34</v>
      </c>
      <c r="B37">
        <v>16</v>
      </c>
      <c r="C37">
        <v>46</v>
      </c>
      <c r="D37">
        <v>12</v>
      </c>
      <c r="E37">
        <v>33</v>
      </c>
      <c r="F37" s="2">
        <v>1243</v>
      </c>
      <c r="G37" s="2">
        <v>3109</v>
      </c>
      <c r="H37">
        <v>696</v>
      </c>
      <c r="I37" s="2">
        <v>2074</v>
      </c>
      <c r="J37">
        <v>19</v>
      </c>
      <c r="K37">
        <v>167</v>
      </c>
      <c r="L37">
        <v>22</v>
      </c>
      <c r="M37">
        <v>168</v>
      </c>
      <c r="N37">
        <v>1</v>
      </c>
      <c r="O37">
        <v>7</v>
      </c>
      <c r="P37">
        <v>2</v>
      </c>
      <c r="Q37">
        <v>3</v>
      </c>
      <c r="R37">
        <v>9</v>
      </c>
      <c r="S37">
        <v>34</v>
      </c>
      <c r="T37">
        <v>8</v>
      </c>
      <c r="U37">
        <v>38</v>
      </c>
      <c r="V37">
        <v>28</v>
      </c>
      <c r="W37">
        <v>125</v>
      </c>
      <c r="X37">
        <v>29</v>
      </c>
      <c r="Y37">
        <v>133</v>
      </c>
      <c r="Z37" s="2">
        <v>3350</v>
      </c>
      <c r="AA37" s="2">
        <v>6984</v>
      </c>
      <c r="AB37" s="2">
        <v>3059</v>
      </c>
      <c r="AC37" s="2">
        <v>5925</v>
      </c>
      <c r="AD37" s="2">
        <v>8494</v>
      </c>
      <c r="AE37" s="2">
        <v>18846</v>
      </c>
      <c r="AF37" s="2">
        <f>AE37-'2014 Registered Voters'!B37</f>
        <v>-2</v>
      </c>
    </row>
    <row r="38" spans="1:32">
      <c r="A38" t="s">
        <v>35</v>
      </c>
      <c r="B38">
        <v>4</v>
      </c>
      <c r="C38">
        <v>26</v>
      </c>
      <c r="D38">
        <v>3</v>
      </c>
      <c r="E38">
        <v>33</v>
      </c>
      <c r="F38">
        <v>876</v>
      </c>
      <c r="G38" s="2">
        <v>2559</v>
      </c>
      <c r="H38">
        <v>503</v>
      </c>
      <c r="I38" s="2">
        <v>1665</v>
      </c>
      <c r="J38">
        <v>16</v>
      </c>
      <c r="K38">
        <v>207</v>
      </c>
      <c r="L38">
        <v>19</v>
      </c>
      <c r="M38">
        <v>178</v>
      </c>
      <c r="N38">
        <v>0</v>
      </c>
      <c r="O38">
        <v>1</v>
      </c>
      <c r="P38">
        <v>0</v>
      </c>
      <c r="Q38">
        <v>1</v>
      </c>
      <c r="R38">
        <v>15</v>
      </c>
      <c r="S38">
        <v>51</v>
      </c>
      <c r="T38">
        <v>3</v>
      </c>
      <c r="U38">
        <v>31</v>
      </c>
      <c r="V38">
        <v>97</v>
      </c>
      <c r="W38">
        <v>358</v>
      </c>
      <c r="X38">
        <v>78</v>
      </c>
      <c r="Y38">
        <v>321</v>
      </c>
      <c r="Z38" s="2">
        <v>3371</v>
      </c>
      <c r="AA38" s="2">
        <v>6816</v>
      </c>
      <c r="AB38" s="2">
        <v>3168</v>
      </c>
      <c r="AC38" s="2">
        <v>5918</v>
      </c>
      <c r="AD38" s="2">
        <v>8153</v>
      </c>
      <c r="AE38" s="2">
        <v>18165</v>
      </c>
      <c r="AF38" s="2">
        <f>AE38-'2014 Registered Voters'!B38</f>
        <v>-1</v>
      </c>
    </row>
    <row r="39" spans="1:32">
      <c r="A39" t="s">
        <v>36</v>
      </c>
      <c r="B39">
        <v>311</v>
      </c>
      <c r="C39">
        <v>877</v>
      </c>
      <c r="D39">
        <v>274</v>
      </c>
      <c r="E39">
        <v>699</v>
      </c>
      <c r="F39" s="2">
        <v>3388</v>
      </c>
      <c r="G39" s="2">
        <v>6209</v>
      </c>
      <c r="H39" s="2">
        <v>2337</v>
      </c>
      <c r="I39" s="2">
        <v>4585</v>
      </c>
      <c r="J39">
        <v>212</v>
      </c>
      <c r="K39">
        <v>728</v>
      </c>
      <c r="L39">
        <v>198</v>
      </c>
      <c r="M39">
        <v>548</v>
      </c>
      <c r="N39">
        <v>7</v>
      </c>
      <c r="O39">
        <v>25</v>
      </c>
      <c r="P39">
        <v>12</v>
      </c>
      <c r="Q39">
        <v>21</v>
      </c>
      <c r="R39">
        <v>161</v>
      </c>
      <c r="S39">
        <v>464</v>
      </c>
      <c r="T39">
        <v>142</v>
      </c>
      <c r="U39">
        <v>363</v>
      </c>
      <c r="V39" s="2">
        <v>1191</v>
      </c>
      <c r="W39" s="2">
        <v>3643</v>
      </c>
      <c r="X39" s="2">
        <v>1173</v>
      </c>
      <c r="Y39" s="2">
        <v>3457</v>
      </c>
      <c r="Z39" s="2">
        <v>15916</v>
      </c>
      <c r="AA39" s="2">
        <v>28960</v>
      </c>
      <c r="AB39" s="2">
        <v>15297</v>
      </c>
      <c r="AC39" s="2">
        <v>25520</v>
      </c>
      <c r="AD39" s="2">
        <v>40619</v>
      </c>
      <c r="AE39" s="2">
        <v>76099</v>
      </c>
      <c r="AF39" s="2">
        <f>AE39-'2014 Registered Voters'!B39</f>
        <v>-67</v>
      </c>
    </row>
    <row r="40" spans="1:32">
      <c r="A40" t="s">
        <v>37</v>
      </c>
      <c r="B40">
        <v>4</v>
      </c>
      <c r="C40">
        <v>16</v>
      </c>
      <c r="D40">
        <v>2</v>
      </c>
      <c r="E40">
        <v>16</v>
      </c>
      <c r="F40">
        <v>583</v>
      </c>
      <c r="G40" s="2">
        <v>1285</v>
      </c>
      <c r="H40">
        <v>308</v>
      </c>
      <c r="I40">
        <v>828</v>
      </c>
      <c r="J40">
        <v>5</v>
      </c>
      <c r="K40">
        <v>40</v>
      </c>
      <c r="L40">
        <v>4</v>
      </c>
      <c r="M40">
        <v>24</v>
      </c>
      <c r="N40">
        <v>0</v>
      </c>
      <c r="O40">
        <v>1</v>
      </c>
      <c r="P40">
        <v>1</v>
      </c>
      <c r="Q40">
        <v>1</v>
      </c>
      <c r="R40">
        <v>9</v>
      </c>
      <c r="S40">
        <v>17</v>
      </c>
      <c r="T40">
        <v>3</v>
      </c>
      <c r="U40">
        <v>13</v>
      </c>
      <c r="V40">
        <v>25</v>
      </c>
      <c r="W40">
        <v>97</v>
      </c>
      <c r="X40">
        <v>40</v>
      </c>
      <c r="Y40">
        <v>128</v>
      </c>
      <c r="Z40" s="2">
        <v>1342</v>
      </c>
      <c r="AA40" s="2">
        <v>2843</v>
      </c>
      <c r="AB40" s="2">
        <v>1309</v>
      </c>
      <c r="AC40" s="2">
        <v>2523</v>
      </c>
      <c r="AD40" s="2">
        <v>3635</v>
      </c>
      <c r="AE40" s="2">
        <v>7832</v>
      </c>
      <c r="AF40" s="2">
        <f>AE40-'2014 Registered Voters'!B40</f>
        <v>1</v>
      </c>
    </row>
    <row r="41" spans="1:32">
      <c r="A41" t="s">
        <v>38</v>
      </c>
      <c r="B41">
        <v>81</v>
      </c>
      <c r="C41">
        <v>283</v>
      </c>
      <c r="D41">
        <v>38</v>
      </c>
      <c r="E41">
        <v>194</v>
      </c>
      <c r="F41" s="2">
        <v>3470</v>
      </c>
      <c r="G41" s="2">
        <v>6630</v>
      </c>
      <c r="H41" s="2">
        <v>1965</v>
      </c>
      <c r="I41" s="2">
        <v>4419</v>
      </c>
      <c r="J41">
        <v>200</v>
      </c>
      <c r="K41">
        <v>710</v>
      </c>
      <c r="L41">
        <v>160</v>
      </c>
      <c r="M41">
        <v>539</v>
      </c>
      <c r="N41">
        <v>2</v>
      </c>
      <c r="O41">
        <v>2</v>
      </c>
      <c r="P41">
        <v>3</v>
      </c>
      <c r="Q41">
        <v>7</v>
      </c>
      <c r="R41">
        <v>85</v>
      </c>
      <c r="S41">
        <v>239</v>
      </c>
      <c r="T41">
        <v>74</v>
      </c>
      <c r="U41">
        <v>229</v>
      </c>
      <c r="V41" s="2">
        <v>1289</v>
      </c>
      <c r="W41" s="2">
        <v>3259</v>
      </c>
      <c r="X41" s="2">
        <v>1200</v>
      </c>
      <c r="Y41" s="2">
        <v>3015</v>
      </c>
      <c r="Z41" s="2">
        <v>14989</v>
      </c>
      <c r="AA41" s="2">
        <v>28407</v>
      </c>
      <c r="AB41" s="2">
        <v>14209</v>
      </c>
      <c r="AC41" s="2">
        <v>25357</v>
      </c>
      <c r="AD41" s="2">
        <v>37765</v>
      </c>
      <c r="AE41" s="2">
        <v>73290</v>
      </c>
      <c r="AF41" s="2">
        <f>AE41-'2014 Registered Voters'!B41</f>
        <v>-54</v>
      </c>
    </row>
    <row r="42" spans="1:32">
      <c r="A42" t="s">
        <v>39</v>
      </c>
      <c r="B42">
        <v>3</v>
      </c>
      <c r="C42">
        <v>7</v>
      </c>
      <c r="D42">
        <v>2</v>
      </c>
      <c r="E42">
        <v>6</v>
      </c>
      <c r="F42">
        <v>496</v>
      </c>
      <c r="G42">
        <v>854</v>
      </c>
      <c r="H42">
        <v>302</v>
      </c>
      <c r="I42">
        <v>619</v>
      </c>
      <c r="J42">
        <v>1</v>
      </c>
      <c r="K42">
        <v>15</v>
      </c>
      <c r="L42">
        <v>1</v>
      </c>
      <c r="M42">
        <v>11</v>
      </c>
      <c r="N42">
        <v>0</v>
      </c>
      <c r="O42">
        <v>0</v>
      </c>
      <c r="P42">
        <v>1</v>
      </c>
      <c r="Q42">
        <v>1</v>
      </c>
      <c r="R42">
        <v>2</v>
      </c>
      <c r="S42">
        <v>10</v>
      </c>
      <c r="T42">
        <v>3</v>
      </c>
      <c r="U42">
        <v>10</v>
      </c>
      <c r="V42">
        <v>28</v>
      </c>
      <c r="W42">
        <v>70</v>
      </c>
      <c r="X42">
        <v>27</v>
      </c>
      <c r="Y42">
        <v>101</v>
      </c>
      <c r="Z42" s="2">
        <v>1233</v>
      </c>
      <c r="AA42" s="2">
        <v>2484</v>
      </c>
      <c r="AB42" s="2">
        <v>1232</v>
      </c>
      <c r="AC42" s="2">
        <v>2295</v>
      </c>
      <c r="AD42" s="2">
        <v>3331</v>
      </c>
      <c r="AE42" s="2">
        <v>6483</v>
      </c>
      <c r="AF42" s="2">
        <f>AE42-'2014 Registered Voters'!B42</f>
        <v>0</v>
      </c>
    </row>
    <row r="43" spans="1:32">
      <c r="A43" t="s">
        <v>40</v>
      </c>
      <c r="B43">
        <v>4</v>
      </c>
      <c r="C43">
        <v>30</v>
      </c>
      <c r="D43">
        <v>5</v>
      </c>
      <c r="E43">
        <v>28</v>
      </c>
      <c r="F43">
        <v>992</v>
      </c>
      <c r="G43" s="2">
        <v>2627</v>
      </c>
      <c r="H43">
        <v>536</v>
      </c>
      <c r="I43" s="2">
        <v>1598</v>
      </c>
      <c r="J43">
        <v>11</v>
      </c>
      <c r="K43">
        <v>26</v>
      </c>
      <c r="L43">
        <v>6</v>
      </c>
      <c r="M43">
        <v>19</v>
      </c>
      <c r="N43">
        <v>0</v>
      </c>
      <c r="O43">
        <v>0</v>
      </c>
      <c r="P43">
        <v>0</v>
      </c>
      <c r="Q43">
        <v>1</v>
      </c>
      <c r="R43">
        <v>2</v>
      </c>
      <c r="S43">
        <v>7</v>
      </c>
      <c r="T43">
        <v>2</v>
      </c>
      <c r="U43">
        <v>13</v>
      </c>
      <c r="V43">
        <v>27</v>
      </c>
      <c r="W43">
        <v>70</v>
      </c>
      <c r="X43">
        <v>32</v>
      </c>
      <c r="Y43">
        <v>71</v>
      </c>
      <c r="Z43" s="2">
        <v>1917</v>
      </c>
      <c r="AA43" s="2">
        <v>3132</v>
      </c>
      <c r="AB43" s="2">
        <v>1654</v>
      </c>
      <c r="AC43" s="2">
        <v>2623</v>
      </c>
      <c r="AD43" s="2">
        <v>5188</v>
      </c>
      <c r="AE43" s="2">
        <v>10245</v>
      </c>
      <c r="AF43" s="2">
        <f>AE43-'2014 Registered Voters'!B43</f>
        <v>-1</v>
      </c>
    </row>
    <row r="44" spans="1:32">
      <c r="A44" t="s">
        <v>41</v>
      </c>
      <c r="B44">
        <v>4</v>
      </c>
      <c r="C44">
        <v>13</v>
      </c>
      <c r="D44">
        <v>1</v>
      </c>
      <c r="E44">
        <v>11</v>
      </c>
      <c r="F44">
        <v>5</v>
      </c>
      <c r="G44">
        <v>19</v>
      </c>
      <c r="H44">
        <v>3</v>
      </c>
      <c r="I44">
        <v>12</v>
      </c>
      <c r="J44">
        <v>4</v>
      </c>
      <c r="K44">
        <v>22</v>
      </c>
      <c r="L44">
        <v>1</v>
      </c>
      <c r="M44">
        <v>11</v>
      </c>
      <c r="N44">
        <v>2</v>
      </c>
      <c r="O44">
        <v>2</v>
      </c>
      <c r="P44">
        <v>0</v>
      </c>
      <c r="Q44">
        <v>1</v>
      </c>
      <c r="R44">
        <v>2</v>
      </c>
      <c r="S44">
        <v>10</v>
      </c>
      <c r="T44">
        <v>2</v>
      </c>
      <c r="U44">
        <v>6</v>
      </c>
      <c r="V44">
        <v>66</v>
      </c>
      <c r="W44">
        <v>261</v>
      </c>
      <c r="X44">
        <v>55</v>
      </c>
      <c r="Y44">
        <v>267</v>
      </c>
      <c r="Z44" s="2">
        <v>1726</v>
      </c>
      <c r="AA44" s="2">
        <v>3998</v>
      </c>
      <c r="AB44" s="2">
        <v>1639</v>
      </c>
      <c r="AC44" s="2">
        <v>3530</v>
      </c>
      <c r="AD44" s="2">
        <v>3510</v>
      </c>
      <c r="AE44" s="2">
        <v>8163</v>
      </c>
      <c r="AF44" s="2">
        <f>AE44-'2014 Registered Voters'!B44</f>
        <v>2</v>
      </c>
    </row>
    <row r="45" spans="1:32">
      <c r="A45" t="s">
        <v>42</v>
      </c>
      <c r="B45">
        <v>8</v>
      </c>
      <c r="C45">
        <v>24</v>
      </c>
      <c r="D45">
        <v>4</v>
      </c>
      <c r="E45">
        <v>15</v>
      </c>
      <c r="F45">
        <v>7</v>
      </c>
      <c r="G45">
        <v>16</v>
      </c>
      <c r="H45">
        <v>4</v>
      </c>
      <c r="I45">
        <v>23</v>
      </c>
      <c r="J45">
        <v>17</v>
      </c>
      <c r="K45">
        <v>54</v>
      </c>
      <c r="L45">
        <v>15</v>
      </c>
      <c r="M45">
        <v>47</v>
      </c>
      <c r="N45">
        <v>0</v>
      </c>
      <c r="O45">
        <v>2</v>
      </c>
      <c r="P45">
        <v>0</v>
      </c>
      <c r="Q45">
        <v>0</v>
      </c>
      <c r="R45">
        <v>7</v>
      </c>
      <c r="S45">
        <v>15</v>
      </c>
      <c r="T45">
        <v>12</v>
      </c>
      <c r="U45">
        <v>21</v>
      </c>
      <c r="V45">
        <v>82</v>
      </c>
      <c r="W45">
        <v>252</v>
      </c>
      <c r="X45">
        <v>101</v>
      </c>
      <c r="Y45">
        <v>287</v>
      </c>
      <c r="Z45" s="2">
        <v>3668</v>
      </c>
      <c r="AA45" s="2">
        <v>6624</v>
      </c>
      <c r="AB45" s="2">
        <v>3468</v>
      </c>
      <c r="AC45" s="2">
        <v>5914</v>
      </c>
      <c r="AD45" s="2">
        <v>7393</v>
      </c>
      <c r="AE45" s="2">
        <v>13294</v>
      </c>
      <c r="AF45" s="2">
        <f>AE45-'2014 Registered Voters'!B45</f>
        <v>-6</v>
      </c>
    </row>
    <row r="46" spans="1:32">
      <c r="A46" t="s">
        <v>43</v>
      </c>
      <c r="B46">
        <v>6</v>
      </c>
      <c r="C46">
        <v>23</v>
      </c>
      <c r="D46">
        <v>2</v>
      </c>
      <c r="E46">
        <v>10</v>
      </c>
      <c r="F46" s="2">
        <v>1400</v>
      </c>
      <c r="G46" s="2">
        <v>3233</v>
      </c>
      <c r="H46">
        <v>698</v>
      </c>
      <c r="I46" s="2">
        <v>1893</v>
      </c>
      <c r="J46">
        <v>8</v>
      </c>
      <c r="K46">
        <v>59</v>
      </c>
      <c r="L46">
        <v>9</v>
      </c>
      <c r="M46">
        <v>55</v>
      </c>
      <c r="N46">
        <v>0</v>
      </c>
      <c r="O46">
        <v>3</v>
      </c>
      <c r="P46">
        <v>0</v>
      </c>
      <c r="Q46">
        <v>1</v>
      </c>
      <c r="R46">
        <v>11</v>
      </c>
      <c r="S46">
        <v>24</v>
      </c>
      <c r="T46">
        <v>8</v>
      </c>
      <c r="U46">
        <v>23</v>
      </c>
      <c r="V46">
        <v>45</v>
      </c>
      <c r="W46">
        <v>152</v>
      </c>
      <c r="X46">
        <v>53</v>
      </c>
      <c r="Y46">
        <v>199</v>
      </c>
      <c r="Z46" s="2">
        <v>2100</v>
      </c>
      <c r="AA46" s="2">
        <v>4253</v>
      </c>
      <c r="AB46" s="2">
        <v>1880</v>
      </c>
      <c r="AC46" s="2">
        <v>3518</v>
      </c>
      <c r="AD46" s="2">
        <v>6220</v>
      </c>
      <c r="AE46" s="2">
        <v>13446</v>
      </c>
      <c r="AF46" s="2">
        <f>AE46-'2014 Registered Voters'!B46</f>
        <v>-6</v>
      </c>
    </row>
    <row r="47" spans="1:32">
      <c r="A47" t="s">
        <v>44</v>
      </c>
      <c r="B47" s="2">
        <v>1258</v>
      </c>
      <c r="C47" s="2">
        <v>3831</v>
      </c>
      <c r="D47" s="2">
        <v>1175</v>
      </c>
      <c r="E47" s="2">
        <v>3380</v>
      </c>
      <c r="F47" s="2">
        <v>71591</v>
      </c>
      <c r="G47" s="2">
        <v>130335</v>
      </c>
      <c r="H47" s="2">
        <v>39621</v>
      </c>
      <c r="I47" s="2">
        <v>87289</v>
      </c>
      <c r="J47" s="2">
        <v>1156</v>
      </c>
      <c r="K47" s="2">
        <v>3163</v>
      </c>
      <c r="L47">
        <v>879</v>
      </c>
      <c r="M47" s="2">
        <v>2456</v>
      </c>
      <c r="N47">
        <v>33</v>
      </c>
      <c r="O47">
        <v>111</v>
      </c>
      <c r="P47">
        <v>32</v>
      </c>
      <c r="Q47">
        <v>98</v>
      </c>
      <c r="R47" s="2">
        <v>1184</v>
      </c>
      <c r="S47" s="2">
        <v>3179</v>
      </c>
      <c r="T47">
        <v>841</v>
      </c>
      <c r="U47" s="2">
        <v>2208</v>
      </c>
      <c r="V47" s="2">
        <v>5951</v>
      </c>
      <c r="W47" s="2">
        <v>15791</v>
      </c>
      <c r="X47" s="2">
        <v>4704</v>
      </c>
      <c r="Y47" s="2">
        <v>14669</v>
      </c>
      <c r="Z47" s="2">
        <v>45094</v>
      </c>
      <c r="AA47" s="2">
        <v>73706</v>
      </c>
      <c r="AB47" s="2">
        <v>39926</v>
      </c>
      <c r="AC47" s="2">
        <v>63966</v>
      </c>
      <c r="AD47" s="2">
        <v>213445</v>
      </c>
      <c r="AE47" s="2">
        <v>404182</v>
      </c>
      <c r="AF47" s="2">
        <f>AE47-'2014 Registered Voters'!B47</f>
        <v>88</v>
      </c>
    </row>
    <row r="48" spans="1:32">
      <c r="A48" t="s">
        <v>45</v>
      </c>
      <c r="B48">
        <v>5</v>
      </c>
      <c r="C48">
        <v>15</v>
      </c>
      <c r="D48">
        <v>2</v>
      </c>
      <c r="E48">
        <v>10</v>
      </c>
      <c r="F48">
        <v>706</v>
      </c>
      <c r="G48" s="2">
        <v>1440</v>
      </c>
      <c r="H48">
        <v>398</v>
      </c>
      <c r="I48">
        <v>918</v>
      </c>
      <c r="J48">
        <v>5</v>
      </c>
      <c r="K48">
        <v>15</v>
      </c>
      <c r="L48">
        <v>2</v>
      </c>
      <c r="M48">
        <v>14</v>
      </c>
      <c r="N48">
        <v>1</v>
      </c>
      <c r="O48">
        <v>1</v>
      </c>
      <c r="P48">
        <v>1</v>
      </c>
      <c r="Q48">
        <v>1</v>
      </c>
      <c r="R48">
        <v>1</v>
      </c>
      <c r="S48">
        <v>11</v>
      </c>
      <c r="T48">
        <v>2</v>
      </c>
      <c r="U48">
        <v>8</v>
      </c>
      <c r="V48">
        <v>45</v>
      </c>
      <c r="W48">
        <v>134</v>
      </c>
      <c r="X48">
        <v>40</v>
      </c>
      <c r="Y48">
        <v>125</v>
      </c>
      <c r="Z48" s="2">
        <v>2076</v>
      </c>
      <c r="AA48" s="2">
        <v>3509</v>
      </c>
      <c r="AB48" s="2">
        <v>2024</v>
      </c>
      <c r="AC48" s="2">
        <v>3193</v>
      </c>
      <c r="AD48" s="2">
        <v>5308</v>
      </c>
      <c r="AE48" s="2">
        <v>9394</v>
      </c>
      <c r="AF48" s="2">
        <f>AE48-'2014 Registered Voters'!B48</f>
        <v>-1473</v>
      </c>
    </row>
    <row r="49" spans="1:32">
      <c r="A49" t="s">
        <v>46</v>
      </c>
      <c r="B49">
        <v>2</v>
      </c>
      <c r="C49">
        <v>11</v>
      </c>
      <c r="D49">
        <v>2</v>
      </c>
      <c r="E49">
        <v>8</v>
      </c>
      <c r="F49">
        <v>799</v>
      </c>
      <c r="G49" s="2">
        <v>1588</v>
      </c>
      <c r="H49">
        <v>429</v>
      </c>
      <c r="I49" s="2">
        <v>1038</v>
      </c>
      <c r="J49">
        <v>3</v>
      </c>
      <c r="K49">
        <v>27</v>
      </c>
      <c r="L49">
        <v>2</v>
      </c>
      <c r="M49">
        <v>16</v>
      </c>
      <c r="N49">
        <v>1</v>
      </c>
      <c r="O49">
        <v>1</v>
      </c>
      <c r="P49">
        <v>0</v>
      </c>
      <c r="Q49">
        <v>0</v>
      </c>
      <c r="R49">
        <v>3</v>
      </c>
      <c r="S49">
        <v>10</v>
      </c>
      <c r="T49">
        <v>2</v>
      </c>
      <c r="U49">
        <v>4</v>
      </c>
      <c r="V49">
        <v>28</v>
      </c>
      <c r="W49">
        <v>58</v>
      </c>
      <c r="X49">
        <v>15</v>
      </c>
      <c r="Y49">
        <v>58</v>
      </c>
      <c r="Z49">
        <v>752</v>
      </c>
      <c r="AA49" s="2">
        <v>1335</v>
      </c>
      <c r="AB49">
        <v>729</v>
      </c>
      <c r="AC49" s="2">
        <v>1212</v>
      </c>
      <c r="AD49" s="2">
        <v>2767</v>
      </c>
      <c r="AE49" s="2">
        <v>5366</v>
      </c>
      <c r="AF49" s="2">
        <f>AE49-'2014 Registered Voters'!B49</f>
        <v>-4</v>
      </c>
    </row>
    <row r="50" spans="1:32">
      <c r="A50" t="s">
        <v>47</v>
      </c>
      <c r="B50">
        <v>22</v>
      </c>
      <c r="C50">
        <v>106</v>
      </c>
      <c r="D50">
        <v>16</v>
      </c>
      <c r="E50">
        <v>86</v>
      </c>
      <c r="F50" s="2">
        <v>9692</v>
      </c>
      <c r="G50" s="2">
        <v>20217</v>
      </c>
      <c r="H50" s="2">
        <v>5105</v>
      </c>
      <c r="I50" s="2">
        <v>12703</v>
      </c>
      <c r="J50">
        <v>35</v>
      </c>
      <c r="K50">
        <v>137</v>
      </c>
      <c r="L50">
        <v>30</v>
      </c>
      <c r="M50">
        <v>117</v>
      </c>
      <c r="N50">
        <v>1</v>
      </c>
      <c r="O50">
        <v>8</v>
      </c>
      <c r="P50">
        <v>0</v>
      </c>
      <c r="Q50">
        <v>4</v>
      </c>
      <c r="R50">
        <v>37</v>
      </c>
      <c r="S50">
        <v>137</v>
      </c>
      <c r="T50">
        <v>27</v>
      </c>
      <c r="U50">
        <v>107</v>
      </c>
      <c r="V50">
        <v>248</v>
      </c>
      <c r="W50">
        <v>699</v>
      </c>
      <c r="X50">
        <v>184</v>
      </c>
      <c r="Y50">
        <v>647</v>
      </c>
      <c r="Z50" s="2">
        <v>4592</v>
      </c>
      <c r="AA50" s="2">
        <v>8482</v>
      </c>
      <c r="AB50" s="2">
        <v>3992</v>
      </c>
      <c r="AC50" s="2">
        <v>7028</v>
      </c>
      <c r="AD50" s="2">
        <v>23981</v>
      </c>
      <c r="AE50" s="2">
        <v>50478</v>
      </c>
      <c r="AF50" s="2">
        <f>AE50-'2014 Registered Voters'!B50</f>
        <v>-6</v>
      </c>
    </row>
    <row r="51" spans="1:32">
      <c r="A51" t="s">
        <v>48</v>
      </c>
      <c r="B51">
        <v>85</v>
      </c>
      <c r="C51">
        <v>280</v>
      </c>
      <c r="D51">
        <v>67</v>
      </c>
      <c r="E51">
        <v>230</v>
      </c>
      <c r="F51" s="2">
        <v>9675</v>
      </c>
      <c r="G51" s="2">
        <v>17280</v>
      </c>
      <c r="H51" s="2">
        <v>5596</v>
      </c>
      <c r="I51" s="2">
        <v>11527</v>
      </c>
      <c r="J51">
        <v>235</v>
      </c>
      <c r="K51">
        <v>781</v>
      </c>
      <c r="L51">
        <v>179</v>
      </c>
      <c r="M51">
        <v>597</v>
      </c>
      <c r="N51">
        <v>8</v>
      </c>
      <c r="O51">
        <v>15</v>
      </c>
      <c r="P51">
        <v>0</v>
      </c>
      <c r="Q51">
        <v>10</v>
      </c>
      <c r="R51">
        <v>179</v>
      </c>
      <c r="S51">
        <v>474</v>
      </c>
      <c r="T51">
        <v>114</v>
      </c>
      <c r="U51">
        <v>271</v>
      </c>
      <c r="V51" s="2">
        <v>1243</v>
      </c>
      <c r="W51" s="2">
        <v>3001</v>
      </c>
      <c r="X51">
        <v>968</v>
      </c>
      <c r="Y51" s="2">
        <v>2644</v>
      </c>
      <c r="Z51" s="2">
        <v>10402</v>
      </c>
      <c r="AA51" s="2">
        <v>18694</v>
      </c>
      <c r="AB51" s="2">
        <v>9440</v>
      </c>
      <c r="AC51" s="2">
        <v>16199</v>
      </c>
      <c r="AD51" s="2">
        <v>38191</v>
      </c>
      <c r="AE51" s="2">
        <v>72003</v>
      </c>
      <c r="AF51" s="2">
        <f>AE51-'2014 Registered Voters'!B51</f>
        <v>-11028</v>
      </c>
    </row>
    <row r="52" spans="1:32">
      <c r="A52" t="s">
        <v>49</v>
      </c>
      <c r="B52">
        <v>2</v>
      </c>
      <c r="C52">
        <v>8</v>
      </c>
      <c r="D52">
        <v>1</v>
      </c>
      <c r="E52">
        <v>5</v>
      </c>
      <c r="F52">
        <v>953</v>
      </c>
      <c r="G52" s="2">
        <v>2000</v>
      </c>
      <c r="H52">
        <v>450</v>
      </c>
      <c r="I52" s="2">
        <v>1232</v>
      </c>
      <c r="J52">
        <v>1</v>
      </c>
      <c r="K52">
        <v>8</v>
      </c>
      <c r="L52">
        <v>1</v>
      </c>
      <c r="M52">
        <v>4</v>
      </c>
      <c r="N52">
        <v>0</v>
      </c>
      <c r="O52">
        <v>0</v>
      </c>
      <c r="P52">
        <v>0</v>
      </c>
      <c r="Q52">
        <v>1</v>
      </c>
      <c r="R52">
        <v>1</v>
      </c>
      <c r="S52">
        <v>7</v>
      </c>
      <c r="T52">
        <v>2</v>
      </c>
      <c r="U52">
        <v>4</v>
      </c>
      <c r="V52">
        <v>10</v>
      </c>
      <c r="W52">
        <v>31</v>
      </c>
      <c r="X52">
        <v>11</v>
      </c>
      <c r="Y52">
        <v>37</v>
      </c>
      <c r="Z52">
        <v>934</v>
      </c>
      <c r="AA52" s="2">
        <v>1716</v>
      </c>
      <c r="AB52">
        <v>904</v>
      </c>
      <c r="AC52" s="2">
        <v>1531</v>
      </c>
      <c r="AD52" s="2">
        <v>3270</v>
      </c>
      <c r="AE52" s="2">
        <v>6584</v>
      </c>
      <c r="AF52" s="2">
        <f>AE52-'2014 Registered Voters'!B52</f>
        <v>0</v>
      </c>
    </row>
    <row r="53" spans="1:32">
      <c r="A53" t="s">
        <v>50</v>
      </c>
      <c r="B53">
        <v>0</v>
      </c>
      <c r="C53">
        <v>1</v>
      </c>
      <c r="D53">
        <v>0</v>
      </c>
      <c r="E53">
        <v>1</v>
      </c>
      <c r="F53">
        <v>19</v>
      </c>
      <c r="G53">
        <v>49</v>
      </c>
      <c r="H53">
        <v>6</v>
      </c>
      <c r="I53">
        <v>33</v>
      </c>
      <c r="J53">
        <v>0</v>
      </c>
      <c r="K53">
        <v>34</v>
      </c>
      <c r="L53">
        <v>4</v>
      </c>
      <c r="M53">
        <v>26</v>
      </c>
      <c r="N53">
        <v>0</v>
      </c>
      <c r="O53">
        <v>0</v>
      </c>
      <c r="P53">
        <v>0</v>
      </c>
      <c r="Q53">
        <v>1</v>
      </c>
      <c r="R53">
        <v>2</v>
      </c>
      <c r="S53">
        <v>7</v>
      </c>
      <c r="T53">
        <v>2</v>
      </c>
      <c r="U53">
        <v>5</v>
      </c>
      <c r="V53">
        <v>5</v>
      </c>
      <c r="W53">
        <v>31</v>
      </c>
      <c r="X53">
        <v>13</v>
      </c>
      <c r="Y53">
        <v>50</v>
      </c>
      <c r="Z53">
        <v>307</v>
      </c>
      <c r="AA53">
        <v>717</v>
      </c>
      <c r="AB53">
        <v>281</v>
      </c>
      <c r="AC53">
        <v>612</v>
      </c>
      <c r="AD53">
        <v>639</v>
      </c>
      <c r="AE53" s="2">
        <v>1567</v>
      </c>
      <c r="AF53" s="2">
        <f>AE53-'2014 Registered Voters'!B53</f>
        <v>-226</v>
      </c>
    </row>
    <row r="54" spans="1:32">
      <c r="A54" t="s">
        <v>51</v>
      </c>
      <c r="B54">
        <v>23</v>
      </c>
      <c r="C54">
        <v>63</v>
      </c>
      <c r="D54">
        <v>7</v>
      </c>
      <c r="E54">
        <v>42</v>
      </c>
      <c r="F54">
        <v>929</v>
      </c>
      <c r="G54" s="2">
        <v>2056</v>
      </c>
      <c r="H54">
        <v>589</v>
      </c>
      <c r="I54" s="2">
        <v>1456</v>
      </c>
      <c r="J54">
        <v>33</v>
      </c>
      <c r="K54">
        <v>127</v>
      </c>
      <c r="L54">
        <v>30</v>
      </c>
      <c r="M54">
        <v>119</v>
      </c>
      <c r="N54">
        <v>3</v>
      </c>
      <c r="O54">
        <v>9</v>
      </c>
      <c r="P54">
        <v>7</v>
      </c>
      <c r="Q54">
        <v>13</v>
      </c>
      <c r="R54">
        <v>17</v>
      </c>
      <c r="S54">
        <v>59</v>
      </c>
      <c r="T54">
        <v>16</v>
      </c>
      <c r="U54">
        <v>39</v>
      </c>
      <c r="V54">
        <v>233</v>
      </c>
      <c r="W54" s="2">
        <v>1005</v>
      </c>
      <c r="X54">
        <v>260</v>
      </c>
      <c r="Y54" s="2">
        <v>1107</v>
      </c>
      <c r="Z54" s="2">
        <v>5455</v>
      </c>
      <c r="AA54" s="2">
        <v>11980</v>
      </c>
      <c r="AB54" s="2">
        <v>5266</v>
      </c>
      <c r="AC54" s="2">
        <v>10621</v>
      </c>
      <c r="AD54" s="2">
        <v>12868</v>
      </c>
      <c r="AE54" s="2">
        <v>28696</v>
      </c>
      <c r="AF54" s="2">
        <f>AE54-'2014 Registered Voters'!B54</f>
        <v>0</v>
      </c>
    </row>
    <row r="55" spans="1:32">
      <c r="A55" t="s">
        <v>52</v>
      </c>
      <c r="B55">
        <v>3</v>
      </c>
      <c r="C55">
        <v>20</v>
      </c>
      <c r="D55">
        <v>4</v>
      </c>
      <c r="E55">
        <v>16</v>
      </c>
      <c r="F55">
        <v>728</v>
      </c>
      <c r="G55" s="2">
        <v>1814</v>
      </c>
      <c r="H55">
        <v>419</v>
      </c>
      <c r="I55" s="2">
        <v>1252</v>
      </c>
      <c r="J55">
        <v>3</v>
      </c>
      <c r="K55">
        <v>28</v>
      </c>
      <c r="L55">
        <v>6</v>
      </c>
      <c r="M55">
        <v>32</v>
      </c>
      <c r="N55">
        <v>1</v>
      </c>
      <c r="O55">
        <v>1</v>
      </c>
      <c r="P55">
        <v>0</v>
      </c>
      <c r="Q55">
        <v>0</v>
      </c>
      <c r="R55">
        <v>3</v>
      </c>
      <c r="S55">
        <v>10</v>
      </c>
      <c r="T55">
        <v>2</v>
      </c>
      <c r="U55">
        <v>9</v>
      </c>
      <c r="V55">
        <v>24</v>
      </c>
      <c r="W55">
        <v>89</v>
      </c>
      <c r="X55">
        <v>41</v>
      </c>
      <c r="Y55">
        <v>128</v>
      </c>
      <c r="Z55" s="2">
        <v>1807</v>
      </c>
      <c r="AA55" s="2">
        <v>3725</v>
      </c>
      <c r="AB55" s="2">
        <v>1798</v>
      </c>
      <c r="AC55" s="2">
        <v>3296</v>
      </c>
      <c r="AD55" s="2">
        <v>4839</v>
      </c>
      <c r="AE55" s="2">
        <v>10420</v>
      </c>
      <c r="AF55" s="2">
        <f>AE55-'2014 Registered Voters'!B55</f>
        <v>0</v>
      </c>
    </row>
    <row r="56" spans="1:32">
      <c r="A56" t="s">
        <v>53</v>
      </c>
      <c r="B56">
        <v>3</v>
      </c>
      <c r="C56">
        <v>11</v>
      </c>
      <c r="D56">
        <v>1</v>
      </c>
      <c r="E56">
        <v>4</v>
      </c>
      <c r="F56">
        <v>870</v>
      </c>
      <c r="G56" s="2">
        <v>2017</v>
      </c>
      <c r="H56">
        <v>434</v>
      </c>
      <c r="I56" s="2">
        <v>1154</v>
      </c>
      <c r="J56">
        <v>4</v>
      </c>
      <c r="K56">
        <v>23</v>
      </c>
      <c r="L56">
        <v>6</v>
      </c>
      <c r="M56">
        <v>22</v>
      </c>
      <c r="N56">
        <v>1</v>
      </c>
      <c r="O56">
        <v>1</v>
      </c>
      <c r="P56">
        <v>0</v>
      </c>
      <c r="Q56">
        <v>3</v>
      </c>
      <c r="R56">
        <v>8</v>
      </c>
      <c r="S56">
        <v>18</v>
      </c>
      <c r="T56">
        <v>0</v>
      </c>
      <c r="U56">
        <v>11</v>
      </c>
      <c r="V56">
        <v>41</v>
      </c>
      <c r="W56">
        <v>172</v>
      </c>
      <c r="X56">
        <v>52</v>
      </c>
      <c r="Y56">
        <v>209</v>
      </c>
      <c r="Z56" s="2">
        <v>1964</v>
      </c>
      <c r="AA56" s="2">
        <v>3538</v>
      </c>
      <c r="AB56" s="2">
        <v>1754</v>
      </c>
      <c r="AC56" s="2">
        <v>2988</v>
      </c>
      <c r="AD56" s="2">
        <v>5138</v>
      </c>
      <c r="AE56" s="2">
        <v>10171</v>
      </c>
      <c r="AF56" s="2">
        <f>AE56-'2014 Registered Voters'!B56</f>
        <v>1</v>
      </c>
    </row>
    <row r="57" spans="1:32">
      <c r="A57" t="s">
        <v>54</v>
      </c>
      <c r="B57">
        <v>3</v>
      </c>
      <c r="C57">
        <v>9</v>
      </c>
      <c r="D57">
        <v>0</v>
      </c>
      <c r="E57">
        <v>7</v>
      </c>
      <c r="F57">
        <v>346</v>
      </c>
      <c r="G57">
        <v>811</v>
      </c>
      <c r="H57">
        <v>180</v>
      </c>
      <c r="I57">
        <v>489</v>
      </c>
      <c r="J57">
        <v>3</v>
      </c>
      <c r="K57">
        <v>26</v>
      </c>
      <c r="L57">
        <v>5</v>
      </c>
      <c r="M57">
        <v>21</v>
      </c>
      <c r="N57">
        <v>0</v>
      </c>
      <c r="O57">
        <v>1</v>
      </c>
      <c r="P57">
        <v>0</v>
      </c>
      <c r="Q57">
        <v>0</v>
      </c>
      <c r="R57">
        <v>0</v>
      </c>
      <c r="S57">
        <v>7</v>
      </c>
      <c r="T57">
        <v>0</v>
      </c>
      <c r="U57">
        <v>8</v>
      </c>
      <c r="V57">
        <v>24</v>
      </c>
      <c r="W57">
        <v>94</v>
      </c>
      <c r="X57">
        <v>31</v>
      </c>
      <c r="Y57">
        <v>86</v>
      </c>
      <c r="Z57">
        <v>858</v>
      </c>
      <c r="AA57" s="2">
        <v>1643</v>
      </c>
      <c r="AB57">
        <v>774</v>
      </c>
      <c r="AC57" s="2">
        <v>1382</v>
      </c>
      <c r="AD57" s="2">
        <v>2224</v>
      </c>
      <c r="AE57" s="2">
        <v>4584</v>
      </c>
      <c r="AF57" s="2">
        <f>AE57-'2014 Registered Voters'!B57</f>
        <v>-2</v>
      </c>
    </row>
    <row r="58" spans="1:32">
      <c r="A58" t="s">
        <v>55</v>
      </c>
      <c r="B58">
        <v>9</v>
      </c>
      <c r="C58">
        <v>19</v>
      </c>
      <c r="D58">
        <v>1</v>
      </c>
      <c r="E58">
        <v>7</v>
      </c>
      <c r="F58">
        <v>1</v>
      </c>
      <c r="G58">
        <v>4</v>
      </c>
      <c r="H58">
        <v>3</v>
      </c>
      <c r="I58">
        <v>7</v>
      </c>
      <c r="J58">
        <v>6</v>
      </c>
      <c r="K58">
        <v>22</v>
      </c>
      <c r="L58">
        <v>3</v>
      </c>
      <c r="M58">
        <v>22</v>
      </c>
      <c r="N58">
        <v>2</v>
      </c>
      <c r="O58">
        <v>4</v>
      </c>
      <c r="P58">
        <v>1</v>
      </c>
      <c r="Q58">
        <v>5</v>
      </c>
      <c r="R58">
        <v>7</v>
      </c>
      <c r="S58">
        <v>18</v>
      </c>
      <c r="T58">
        <v>7</v>
      </c>
      <c r="U58">
        <v>18</v>
      </c>
      <c r="V58">
        <v>85</v>
      </c>
      <c r="W58">
        <v>186</v>
      </c>
      <c r="X58">
        <v>82</v>
      </c>
      <c r="Y58">
        <v>206</v>
      </c>
      <c r="Z58" s="2">
        <v>3459</v>
      </c>
      <c r="AA58" s="2">
        <v>7051</v>
      </c>
      <c r="AB58" s="2">
        <v>3372</v>
      </c>
      <c r="AC58" s="2">
        <v>6384</v>
      </c>
      <c r="AD58" s="2">
        <v>7038</v>
      </c>
      <c r="AE58" s="2">
        <v>13953</v>
      </c>
      <c r="AF58" s="2">
        <f>AE58-'2014 Registered Voters'!B58</f>
        <v>-1</v>
      </c>
    </row>
    <row r="59" spans="1:32">
      <c r="A59" t="s">
        <v>56</v>
      </c>
      <c r="B59">
        <v>190</v>
      </c>
      <c r="C59">
        <v>529</v>
      </c>
      <c r="D59">
        <v>142</v>
      </c>
      <c r="E59">
        <v>408</v>
      </c>
      <c r="F59" s="2">
        <v>5228</v>
      </c>
      <c r="G59" s="2">
        <v>7570</v>
      </c>
      <c r="H59" s="2">
        <v>3645</v>
      </c>
      <c r="I59" s="2">
        <v>5770</v>
      </c>
      <c r="J59">
        <v>212</v>
      </c>
      <c r="K59">
        <v>581</v>
      </c>
      <c r="L59">
        <v>200</v>
      </c>
      <c r="M59">
        <v>482</v>
      </c>
      <c r="N59">
        <v>4</v>
      </c>
      <c r="O59">
        <v>15</v>
      </c>
      <c r="P59">
        <v>1</v>
      </c>
      <c r="Q59">
        <v>7</v>
      </c>
      <c r="R59">
        <v>173</v>
      </c>
      <c r="S59">
        <v>364</v>
      </c>
      <c r="T59">
        <v>155</v>
      </c>
      <c r="U59">
        <v>324</v>
      </c>
      <c r="V59" s="2">
        <v>2023</v>
      </c>
      <c r="W59" s="2">
        <v>4050</v>
      </c>
      <c r="X59" s="2">
        <v>1825</v>
      </c>
      <c r="Y59" s="2">
        <v>3712</v>
      </c>
      <c r="Z59" s="2">
        <v>14988</v>
      </c>
      <c r="AA59" s="2">
        <v>24289</v>
      </c>
      <c r="AB59" s="2">
        <v>13832</v>
      </c>
      <c r="AC59" s="2">
        <v>21615</v>
      </c>
      <c r="AD59" s="2">
        <v>42618</v>
      </c>
      <c r="AE59" s="2">
        <v>69716</v>
      </c>
      <c r="AF59" s="2">
        <f>AE59-'2014 Registered Voters'!B59</f>
        <v>-32</v>
      </c>
    </row>
    <row r="60" spans="1:32">
      <c r="A60" t="s">
        <v>57</v>
      </c>
      <c r="B60">
        <v>46</v>
      </c>
      <c r="C60">
        <v>155</v>
      </c>
      <c r="D60">
        <v>24</v>
      </c>
      <c r="E60">
        <v>138</v>
      </c>
      <c r="F60" s="2">
        <v>1468</v>
      </c>
      <c r="G60" s="2">
        <v>3671</v>
      </c>
      <c r="H60">
        <v>757</v>
      </c>
      <c r="I60" s="2">
        <v>2237</v>
      </c>
      <c r="J60">
        <v>58</v>
      </c>
      <c r="K60">
        <v>334</v>
      </c>
      <c r="L60">
        <v>68</v>
      </c>
      <c r="M60">
        <v>311</v>
      </c>
      <c r="N60">
        <v>0</v>
      </c>
      <c r="O60">
        <v>5</v>
      </c>
      <c r="P60">
        <v>2</v>
      </c>
      <c r="Q60">
        <v>11</v>
      </c>
      <c r="R60">
        <v>11</v>
      </c>
      <c r="S60">
        <v>69</v>
      </c>
      <c r="T60">
        <v>8</v>
      </c>
      <c r="U60">
        <v>52</v>
      </c>
      <c r="V60">
        <v>232</v>
      </c>
      <c r="W60" s="2">
        <v>1039</v>
      </c>
      <c r="X60">
        <v>196</v>
      </c>
      <c r="Y60">
        <v>991</v>
      </c>
      <c r="Z60" s="2">
        <v>9446</v>
      </c>
      <c r="AA60" s="2">
        <v>19119</v>
      </c>
      <c r="AB60" s="2">
        <v>8879</v>
      </c>
      <c r="AC60" s="2">
        <v>16470</v>
      </c>
      <c r="AD60" s="2">
        <v>21195</v>
      </c>
      <c r="AE60" s="2">
        <v>44602</v>
      </c>
      <c r="AF60" s="2">
        <f>AE60-'2014 Registered Voters'!B60</f>
        <v>11</v>
      </c>
    </row>
    <row r="61" spans="1:32">
      <c r="A61" t="s">
        <v>58</v>
      </c>
      <c r="B61">
        <v>416</v>
      </c>
      <c r="C61" s="2">
        <v>1484</v>
      </c>
      <c r="D61">
        <v>426</v>
      </c>
      <c r="E61" s="2">
        <v>1421</v>
      </c>
      <c r="F61">
        <v>728</v>
      </c>
      <c r="G61" s="2">
        <v>1428</v>
      </c>
      <c r="H61">
        <v>504</v>
      </c>
      <c r="I61" s="2">
        <v>1085</v>
      </c>
      <c r="J61">
        <v>363</v>
      </c>
      <c r="K61" s="2">
        <v>1185</v>
      </c>
      <c r="L61">
        <v>325</v>
      </c>
      <c r="M61" s="2">
        <v>1014</v>
      </c>
      <c r="N61">
        <v>7</v>
      </c>
      <c r="O61">
        <v>21</v>
      </c>
      <c r="P61">
        <v>8</v>
      </c>
      <c r="Q61">
        <v>31</v>
      </c>
      <c r="R61">
        <v>156</v>
      </c>
      <c r="S61">
        <v>411</v>
      </c>
      <c r="T61">
        <v>175</v>
      </c>
      <c r="U61">
        <v>388</v>
      </c>
      <c r="V61" s="2">
        <v>2639</v>
      </c>
      <c r="W61" s="2">
        <v>6883</v>
      </c>
      <c r="X61" s="2">
        <v>2777</v>
      </c>
      <c r="Y61" s="2">
        <v>6847</v>
      </c>
      <c r="Z61" s="2">
        <v>24753</v>
      </c>
      <c r="AA61" s="2">
        <v>45413</v>
      </c>
      <c r="AB61" s="2">
        <v>23827</v>
      </c>
      <c r="AC61" s="2">
        <v>40917</v>
      </c>
      <c r="AD61" s="2">
        <v>57104</v>
      </c>
      <c r="AE61" s="2">
        <v>108528</v>
      </c>
      <c r="AF61" s="2">
        <f>AE61-'2014 Registered Voters'!B61</f>
        <v>-3</v>
      </c>
    </row>
    <row r="62" spans="1:32">
      <c r="A62" t="s">
        <v>59</v>
      </c>
      <c r="B62">
        <v>3</v>
      </c>
      <c r="C62">
        <v>28</v>
      </c>
      <c r="D62">
        <v>3</v>
      </c>
      <c r="E62">
        <v>20</v>
      </c>
      <c r="F62">
        <v>137</v>
      </c>
      <c r="G62">
        <v>432</v>
      </c>
      <c r="H62">
        <v>72</v>
      </c>
      <c r="I62">
        <v>300</v>
      </c>
      <c r="J62">
        <v>8</v>
      </c>
      <c r="K62">
        <v>34</v>
      </c>
      <c r="L62">
        <v>7</v>
      </c>
      <c r="M62">
        <v>32</v>
      </c>
      <c r="N62">
        <v>0</v>
      </c>
      <c r="O62">
        <v>1</v>
      </c>
      <c r="P62">
        <v>1</v>
      </c>
      <c r="Q62">
        <v>1</v>
      </c>
      <c r="R62">
        <v>4</v>
      </c>
      <c r="S62">
        <v>12</v>
      </c>
      <c r="T62">
        <v>0</v>
      </c>
      <c r="U62">
        <v>4</v>
      </c>
      <c r="V62">
        <v>49</v>
      </c>
      <c r="W62">
        <v>165</v>
      </c>
      <c r="X62">
        <v>43</v>
      </c>
      <c r="Y62">
        <v>157</v>
      </c>
      <c r="Z62" s="2">
        <v>2237</v>
      </c>
      <c r="AA62" s="2">
        <v>4933</v>
      </c>
      <c r="AB62" s="2">
        <v>2234</v>
      </c>
      <c r="AC62" s="2">
        <v>4489</v>
      </c>
      <c r="AD62" s="2">
        <v>4798</v>
      </c>
      <c r="AE62" s="2">
        <v>10608</v>
      </c>
      <c r="AF62" s="2">
        <f>AE62-'2014 Registered Voters'!B62</f>
        <v>2</v>
      </c>
    </row>
    <row r="63" spans="1:32">
      <c r="A63" t="s">
        <v>60</v>
      </c>
      <c r="B63" s="2">
        <v>1492</v>
      </c>
      <c r="C63" s="2">
        <v>5356</v>
      </c>
      <c r="D63" s="2">
        <v>1640</v>
      </c>
      <c r="E63" s="2">
        <v>5118</v>
      </c>
      <c r="F63" s="2">
        <v>67319</v>
      </c>
      <c r="G63" s="2">
        <v>134455</v>
      </c>
      <c r="H63" s="2">
        <v>38469</v>
      </c>
      <c r="I63" s="2">
        <v>95125</v>
      </c>
      <c r="J63" s="2">
        <v>1276</v>
      </c>
      <c r="K63" s="2">
        <v>4268</v>
      </c>
      <c r="L63" s="2">
        <v>1110</v>
      </c>
      <c r="M63" s="2">
        <v>3588</v>
      </c>
      <c r="N63">
        <v>18</v>
      </c>
      <c r="O63">
        <v>94</v>
      </c>
      <c r="P63">
        <v>21</v>
      </c>
      <c r="Q63">
        <v>67</v>
      </c>
      <c r="R63" s="2">
        <v>1585</v>
      </c>
      <c r="S63" s="2">
        <v>4319</v>
      </c>
      <c r="T63" s="2">
        <v>1367</v>
      </c>
      <c r="U63" s="2">
        <v>3583</v>
      </c>
      <c r="V63" s="2">
        <v>15676</v>
      </c>
      <c r="W63" s="2">
        <v>39983</v>
      </c>
      <c r="X63" s="2">
        <v>12988</v>
      </c>
      <c r="Y63" s="2">
        <v>36223</v>
      </c>
      <c r="Z63" s="2">
        <v>63757</v>
      </c>
      <c r="AA63" s="2">
        <v>119739</v>
      </c>
      <c r="AB63" s="2">
        <v>61890</v>
      </c>
      <c r="AC63" s="2">
        <v>111088</v>
      </c>
      <c r="AD63" s="2">
        <v>268608</v>
      </c>
      <c r="AE63" s="2">
        <v>563006</v>
      </c>
      <c r="AF63" s="2">
        <f>AE63-'2014 Registered Voters'!B63</f>
        <v>1740</v>
      </c>
    </row>
    <row r="64" spans="1:32">
      <c r="A64" t="s">
        <v>61</v>
      </c>
      <c r="B64">
        <v>5</v>
      </c>
      <c r="C64">
        <v>18</v>
      </c>
      <c r="D64">
        <v>4</v>
      </c>
      <c r="E64">
        <v>12</v>
      </c>
      <c r="F64">
        <v>5</v>
      </c>
      <c r="G64">
        <v>11</v>
      </c>
      <c r="H64">
        <v>9</v>
      </c>
      <c r="I64">
        <v>22</v>
      </c>
      <c r="J64">
        <v>21</v>
      </c>
      <c r="K64">
        <v>71</v>
      </c>
      <c r="L64">
        <v>24</v>
      </c>
      <c r="M64">
        <v>78</v>
      </c>
      <c r="N64">
        <v>0</v>
      </c>
      <c r="O64">
        <v>3</v>
      </c>
      <c r="P64">
        <v>1</v>
      </c>
      <c r="Q64">
        <v>1</v>
      </c>
      <c r="R64">
        <v>7</v>
      </c>
      <c r="S64">
        <v>19</v>
      </c>
      <c r="T64">
        <v>10</v>
      </c>
      <c r="U64">
        <v>27</v>
      </c>
      <c r="V64">
        <v>136</v>
      </c>
      <c r="W64">
        <v>306</v>
      </c>
      <c r="X64">
        <v>115</v>
      </c>
      <c r="Y64">
        <v>323</v>
      </c>
      <c r="Z64" s="2">
        <v>3866</v>
      </c>
      <c r="AA64" s="2">
        <v>7220</v>
      </c>
      <c r="AB64" s="2">
        <v>3777</v>
      </c>
      <c r="AC64" s="2">
        <v>6721</v>
      </c>
      <c r="AD64" s="2">
        <v>7980</v>
      </c>
      <c r="AE64" s="2">
        <v>14832</v>
      </c>
      <c r="AF64" s="2">
        <f>AE64-'2014 Registered Voters'!B64</f>
        <v>0</v>
      </c>
    </row>
    <row r="65" spans="1:32">
      <c r="A65" t="s">
        <v>62</v>
      </c>
      <c r="B65">
        <v>0</v>
      </c>
      <c r="C65">
        <v>0</v>
      </c>
      <c r="D65">
        <v>0</v>
      </c>
      <c r="E65">
        <v>0</v>
      </c>
      <c r="F65">
        <v>28</v>
      </c>
      <c r="G65">
        <v>62</v>
      </c>
      <c r="H65">
        <v>18</v>
      </c>
      <c r="I65">
        <v>47</v>
      </c>
      <c r="J65">
        <v>1</v>
      </c>
      <c r="K65">
        <v>1</v>
      </c>
      <c r="L65">
        <v>0</v>
      </c>
      <c r="M65">
        <v>1</v>
      </c>
      <c r="N65">
        <v>0</v>
      </c>
      <c r="O65">
        <v>0</v>
      </c>
      <c r="P65">
        <v>0</v>
      </c>
      <c r="Q65">
        <v>0</v>
      </c>
      <c r="R65">
        <v>0</v>
      </c>
      <c r="S65">
        <v>0</v>
      </c>
      <c r="T65">
        <v>0</v>
      </c>
      <c r="U65">
        <v>1</v>
      </c>
      <c r="V65">
        <v>8</v>
      </c>
      <c r="W65">
        <v>24</v>
      </c>
      <c r="X65">
        <v>10</v>
      </c>
      <c r="Y65">
        <v>25</v>
      </c>
      <c r="Z65">
        <v>397</v>
      </c>
      <c r="AA65">
        <v>802</v>
      </c>
      <c r="AB65">
        <v>359</v>
      </c>
      <c r="AC65">
        <v>682</v>
      </c>
      <c r="AD65">
        <v>821</v>
      </c>
      <c r="AE65" s="2">
        <v>1645</v>
      </c>
      <c r="AF65" s="2">
        <f>AE65-'2014 Registered Voters'!B65</f>
        <v>-139</v>
      </c>
    </row>
    <row r="66" spans="1:32">
      <c r="A66" t="s">
        <v>63</v>
      </c>
      <c r="B66">
        <v>41</v>
      </c>
      <c r="C66">
        <v>137</v>
      </c>
      <c r="D66">
        <v>20</v>
      </c>
      <c r="E66">
        <v>92</v>
      </c>
      <c r="F66" s="2">
        <v>2151</v>
      </c>
      <c r="G66" s="2">
        <v>5941</v>
      </c>
      <c r="H66" s="2">
        <v>1179</v>
      </c>
      <c r="I66" s="2">
        <v>3657</v>
      </c>
      <c r="J66">
        <v>58</v>
      </c>
      <c r="K66">
        <v>262</v>
      </c>
      <c r="L66">
        <v>53</v>
      </c>
      <c r="M66">
        <v>219</v>
      </c>
      <c r="N66">
        <v>1</v>
      </c>
      <c r="O66">
        <v>4</v>
      </c>
      <c r="P66">
        <v>2</v>
      </c>
      <c r="Q66">
        <v>5</v>
      </c>
      <c r="R66">
        <v>40</v>
      </c>
      <c r="S66">
        <v>168</v>
      </c>
      <c r="T66">
        <v>37</v>
      </c>
      <c r="U66">
        <v>105</v>
      </c>
      <c r="V66">
        <v>634</v>
      </c>
      <c r="W66" s="2">
        <v>2086</v>
      </c>
      <c r="X66">
        <v>580</v>
      </c>
      <c r="Y66" s="2">
        <v>1760</v>
      </c>
      <c r="Z66" s="2">
        <v>8191</v>
      </c>
      <c r="AA66" s="2">
        <v>16734</v>
      </c>
      <c r="AB66" s="2">
        <v>7484</v>
      </c>
      <c r="AC66" s="2">
        <v>13905</v>
      </c>
      <c r="AD66" s="2">
        <v>20471</v>
      </c>
      <c r="AE66" s="2">
        <v>45075</v>
      </c>
      <c r="AF66" s="2">
        <f>AE66-'2014 Registered Voters'!B66</f>
        <v>-24</v>
      </c>
    </row>
    <row r="67" spans="1:32">
      <c r="A67" t="s">
        <v>64</v>
      </c>
      <c r="B67">
        <v>10</v>
      </c>
      <c r="C67">
        <v>53</v>
      </c>
      <c r="D67">
        <v>7</v>
      </c>
      <c r="E67">
        <v>51</v>
      </c>
      <c r="F67">
        <v>223</v>
      </c>
      <c r="G67">
        <v>523</v>
      </c>
      <c r="H67">
        <v>142</v>
      </c>
      <c r="I67">
        <v>440</v>
      </c>
      <c r="J67">
        <v>58</v>
      </c>
      <c r="K67">
        <v>433</v>
      </c>
      <c r="L67">
        <v>55</v>
      </c>
      <c r="M67">
        <v>348</v>
      </c>
      <c r="N67">
        <v>0</v>
      </c>
      <c r="O67">
        <v>3</v>
      </c>
      <c r="P67">
        <v>1</v>
      </c>
      <c r="Q67">
        <v>5</v>
      </c>
      <c r="R67">
        <v>7</v>
      </c>
      <c r="S67">
        <v>29</v>
      </c>
      <c r="T67">
        <v>5</v>
      </c>
      <c r="U67">
        <v>42</v>
      </c>
      <c r="V67">
        <v>31</v>
      </c>
      <c r="W67">
        <v>141</v>
      </c>
      <c r="X67">
        <v>35</v>
      </c>
      <c r="Y67">
        <v>172</v>
      </c>
      <c r="Z67" s="2">
        <v>5012</v>
      </c>
      <c r="AA67" s="2">
        <v>11369</v>
      </c>
      <c r="AB67" s="2">
        <v>4898</v>
      </c>
      <c r="AC67" s="2">
        <v>10099</v>
      </c>
      <c r="AD67" s="2">
        <v>10484</v>
      </c>
      <c r="AE67" s="2">
        <v>23708</v>
      </c>
      <c r="AF67" s="2">
        <f>AE67-'2014 Registered Voters'!B67</f>
        <v>-18</v>
      </c>
    </row>
    <row r="68" spans="1:32">
      <c r="A68" t="s">
        <v>65</v>
      </c>
      <c r="B68">
        <v>2</v>
      </c>
      <c r="C68">
        <v>17</v>
      </c>
      <c r="D68">
        <v>6</v>
      </c>
      <c r="E68">
        <v>23</v>
      </c>
      <c r="F68">
        <v>875</v>
      </c>
      <c r="G68" s="2">
        <v>2107</v>
      </c>
      <c r="H68">
        <v>469</v>
      </c>
      <c r="I68" s="2">
        <v>1300</v>
      </c>
      <c r="J68">
        <v>3</v>
      </c>
      <c r="K68">
        <v>56</v>
      </c>
      <c r="L68">
        <v>5</v>
      </c>
      <c r="M68">
        <v>52</v>
      </c>
      <c r="N68">
        <v>0</v>
      </c>
      <c r="O68">
        <v>1</v>
      </c>
      <c r="P68">
        <v>0</v>
      </c>
      <c r="Q68">
        <v>0</v>
      </c>
      <c r="R68">
        <v>9</v>
      </c>
      <c r="S68">
        <v>36</v>
      </c>
      <c r="T68">
        <v>5</v>
      </c>
      <c r="U68">
        <v>27</v>
      </c>
      <c r="V68">
        <v>42</v>
      </c>
      <c r="W68">
        <v>201</v>
      </c>
      <c r="X68">
        <v>51</v>
      </c>
      <c r="Y68">
        <v>225</v>
      </c>
      <c r="Z68" s="2">
        <v>2188</v>
      </c>
      <c r="AA68" s="2">
        <v>4397</v>
      </c>
      <c r="AB68" s="2">
        <v>2021</v>
      </c>
      <c r="AC68" s="2">
        <v>3796</v>
      </c>
      <c r="AD68" s="2">
        <v>5676</v>
      </c>
      <c r="AE68" s="2">
        <v>12238</v>
      </c>
      <c r="AF68" s="2">
        <f>AE68-'2014 Registered Voters'!B68</f>
        <v>-6</v>
      </c>
    </row>
    <row r="69" spans="1:32">
      <c r="A69" t="s">
        <v>66</v>
      </c>
      <c r="B69">
        <v>12</v>
      </c>
      <c r="C69">
        <v>20</v>
      </c>
      <c r="D69">
        <v>5</v>
      </c>
      <c r="E69">
        <v>21</v>
      </c>
      <c r="F69" s="2">
        <v>1143</v>
      </c>
      <c r="G69" s="2">
        <v>1973</v>
      </c>
      <c r="H69">
        <v>601</v>
      </c>
      <c r="I69" s="2">
        <v>1275</v>
      </c>
      <c r="J69">
        <v>8</v>
      </c>
      <c r="K69">
        <v>27</v>
      </c>
      <c r="L69">
        <v>7</v>
      </c>
      <c r="M69">
        <v>33</v>
      </c>
      <c r="N69">
        <v>0</v>
      </c>
      <c r="O69">
        <v>0</v>
      </c>
      <c r="P69">
        <v>0</v>
      </c>
      <c r="Q69">
        <v>1</v>
      </c>
      <c r="R69">
        <v>5</v>
      </c>
      <c r="S69">
        <v>11</v>
      </c>
      <c r="T69">
        <v>7</v>
      </c>
      <c r="U69">
        <v>15</v>
      </c>
      <c r="V69">
        <v>173</v>
      </c>
      <c r="W69">
        <v>325</v>
      </c>
      <c r="X69">
        <v>150</v>
      </c>
      <c r="Y69">
        <v>309</v>
      </c>
      <c r="Z69" s="2">
        <v>2304</v>
      </c>
      <c r="AA69" s="2">
        <v>3343</v>
      </c>
      <c r="AB69" s="2">
        <v>2217</v>
      </c>
      <c r="AC69" s="2">
        <v>3097</v>
      </c>
      <c r="AD69" s="2">
        <v>6632</v>
      </c>
      <c r="AE69" s="2">
        <v>10450</v>
      </c>
      <c r="AF69" s="2">
        <f>AE69-'2014 Registered Voters'!B69</f>
        <v>-977</v>
      </c>
    </row>
    <row r="70" spans="1:32">
      <c r="A70" t="s">
        <v>67</v>
      </c>
      <c r="B70" s="2">
        <v>2329</v>
      </c>
      <c r="C70" s="2">
        <v>9624</v>
      </c>
      <c r="D70" s="2">
        <v>2574</v>
      </c>
      <c r="E70" s="2">
        <v>9663</v>
      </c>
      <c r="F70" s="2">
        <v>32119</v>
      </c>
      <c r="G70" s="2">
        <v>59772</v>
      </c>
      <c r="H70" s="2">
        <v>18747</v>
      </c>
      <c r="I70" s="2">
        <v>40351</v>
      </c>
      <c r="J70" s="2">
        <v>3253</v>
      </c>
      <c r="K70" s="2">
        <v>11011</v>
      </c>
      <c r="L70" s="2">
        <v>2439</v>
      </c>
      <c r="M70" s="2">
        <v>8313</v>
      </c>
      <c r="N70">
        <v>73</v>
      </c>
      <c r="O70">
        <v>282</v>
      </c>
      <c r="P70">
        <v>63</v>
      </c>
      <c r="Q70">
        <v>239</v>
      </c>
      <c r="R70" s="2">
        <v>1955</v>
      </c>
      <c r="S70" s="2">
        <v>5052</v>
      </c>
      <c r="T70" s="2">
        <v>1595</v>
      </c>
      <c r="U70" s="2">
        <v>4111</v>
      </c>
      <c r="V70" s="2">
        <v>7231</v>
      </c>
      <c r="W70" s="2">
        <v>20393</v>
      </c>
      <c r="X70" s="2">
        <v>6131</v>
      </c>
      <c r="Y70" s="2">
        <v>18922</v>
      </c>
      <c r="Z70" s="2">
        <v>63484</v>
      </c>
      <c r="AA70" s="2">
        <v>110427</v>
      </c>
      <c r="AB70" s="2">
        <v>58537</v>
      </c>
      <c r="AC70" s="2">
        <v>97760</v>
      </c>
      <c r="AD70" s="2">
        <v>200530</v>
      </c>
      <c r="AE70" s="2">
        <v>395920</v>
      </c>
      <c r="AF70" s="2">
        <f>AE70-'2014 Registered Voters'!B70</f>
        <v>-351</v>
      </c>
    </row>
    <row r="71" spans="1:32">
      <c r="A71" t="s">
        <v>68</v>
      </c>
      <c r="B71">
        <v>12</v>
      </c>
      <c r="C71">
        <v>70</v>
      </c>
      <c r="D71">
        <v>12</v>
      </c>
      <c r="E71">
        <v>80</v>
      </c>
      <c r="F71">
        <v>77</v>
      </c>
      <c r="G71">
        <v>199</v>
      </c>
      <c r="H71">
        <v>47</v>
      </c>
      <c r="I71">
        <v>157</v>
      </c>
      <c r="J71">
        <v>16</v>
      </c>
      <c r="K71">
        <v>137</v>
      </c>
      <c r="L71">
        <v>14</v>
      </c>
      <c r="M71">
        <v>168</v>
      </c>
      <c r="N71">
        <v>3</v>
      </c>
      <c r="O71">
        <v>3</v>
      </c>
      <c r="P71">
        <v>0</v>
      </c>
      <c r="Q71">
        <v>1</v>
      </c>
      <c r="R71">
        <v>8</v>
      </c>
      <c r="S71">
        <v>28</v>
      </c>
      <c r="T71">
        <v>7</v>
      </c>
      <c r="U71">
        <v>34</v>
      </c>
      <c r="V71">
        <v>134</v>
      </c>
      <c r="W71">
        <v>451</v>
      </c>
      <c r="X71">
        <v>143</v>
      </c>
      <c r="Y71">
        <v>452</v>
      </c>
      <c r="Z71" s="2">
        <v>4764</v>
      </c>
      <c r="AA71" s="2">
        <v>9244</v>
      </c>
      <c r="AB71" s="2">
        <v>4517</v>
      </c>
      <c r="AC71" s="2">
        <v>8271</v>
      </c>
      <c r="AD71" s="2">
        <v>9754</v>
      </c>
      <c r="AE71" s="2">
        <v>19295</v>
      </c>
      <c r="AF71" s="2">
        <f>AE71-'2014 Registered Voters'!B71</f>
        <v>21</v>
      </c>
    </row>
    <row r="72" spans="1:32">
      <c r="A72" t="s">
        <v>69</v>
      </c>
      <c r="B72">
        <v>97</v>
      </c>
      <c r="C72">
        <v>367</v>
      </c>
      <c r="D72">
        <v>65</v>
      </c>
      <c r="E72">
        <v>314</v>
      </c>
      <c r="F72" s="2">
        <v>1599</v>
      </c>
      <c r="G72" s="2">
        <v>3263</v>
      </c>
      <c r="H72">
        <v>892</v>
      </c>
      <c r="I72" s="2">
        <v>2176</v>
      </c>
      <c r="J72">
        <v>487</v>
      </c>
      <c r="K72" s="2">
        <v>2010</v>
      </c>
      <c r="L72">
        <v>379</v>
      </c>
      <c r="M72" s="2">
        <v>1813</v>
      </c>
      <c r="N72">
        <v>3</v>
      </c>
      <c r="O72">
        <v>8</v>
      </c>
      <c r="P72">
        <v>7</v>
      </c>
      <c r="Q72">
        <v>14</v>
      </c>
      <c r="R72">
        <v>100</v>
      </c>
      <c r="S72">
        <v>287</v>
      </c>
      <c r="T72">
        <v>95</v>
      </c>
      <c r="U72">
        <v>234</v>
      </c>
      <c r="V72" s="2">
        <v>1405</v>
      </c>
      <c r="W72" s="2">
        <v>4041</v>
      </c>
      <c r="X72" s="2">
        <v>1391</v>
      </c>
      <c r="Y72" s="2">
        <v>3953</v>
      </c>
      <c r="Z72" s="2">
        <v>19914</v>
      </c>
      <c r="AA72" s="2">
        <v>33731</v>
      </c>
      <c r="AB72" s="2">
        <v>17965</v>
      </c>
      <c r="AC72" s="2">
        <v>29295</v>
      </c>
      <c r="AD72" s="2">
        <v>44399</v>
      </c>
      <c r="AE72" s="2">
        <v>81506</v>
      </c>
      <c r="AF72" s="2">
        <f>AE72-'2014 Registered Voters'!B72</f>
        <v>2631</v>
      </c>
    </row>
    <row r="73" spans="1:32">
      <c r="A73" t="s">
        <v>70</v>
      </c>
      <c r="B73">
        <v>0</v>
      </c>
      <c r="C73">
        <v>2</v>
      </c>
      <c r="D73">
        <v>0</v>
      </c>
      <c r="E73">
        <v>2</v>
      </c>
      <c r="F73" s="2">
        <v>1135</v>
      </c>
      <c r="G73" s="2">
        <v>2295</v>
      </c>
      <c r="H73">
        <v>698</v>
      </c>
      <c r="I73" s="2">
        <v>1761</v>
      </c>
      <c r="J73">
        <v>0</v>
      </c>
      <c r="K73">
        <v>1</v>
      </c>
      <c r="L73">
        <v>2</v>
      </c>
      <c r="M73">
        <v>4</v>
      </c>
      <c r="N73">
        <v>0</v>
      </c>
      <c r="O73">
        <v>0</v>
      </c>
      <c r="P73">
        <v>0</v>
      </c>
      <c r="Q73">
        <v>0</v>
      </c>
      <c r="R73">
        <v>1</v>
      </c>
      <c r="S73">
        <v>9</v>
      </c>
      <c r="T73">
        <v>4</v>
      </c>
      <c r="U73">
        <v>6</v>
      </c>
      <c r="V73">
        <v>21</v>
      </c>
      <c r="W73">
        <v>53</v>
      </c>
      <c r="X73">
        <v>14</v>
      </c>
      <c r="Y73">
        <v>60</v>
      </c>
      <c r="Z73">
        <v>282</v>
      </c>
      <c r="AA73">
        <v>553</v>
      </c>
      <c r="AB73">
        <v>312</v>
      </c>
      <c r="AC73">
        <v>574</v>
      </c>
      <c r="AD73" s="2">
        <v>2469</v>
      </c>
      <c r="AE73" s="2">
        <v>5320</v>
      </c>
      <c r="AF73" s="2">
        <f>AE73-'2014 Registered Voters'!B73</f>
        <v>-2</v>
      </c>
    </row>
    <row r="74" spans="1:32">
      <c r="A74" t="s">
        <v>71</v>
      </c>
      <c r="B74">
        <v>3</v>
      </c>
      <c r="C74">
        <v>26</v>
      </c>
      <c r="D74">
        <v>7</v>
      </c>
      <c r="E74">
        <v>25</v>
      </c>
      <c r="F74">
        <v>176</v>
      </c>
      <c r="G74">
        <v>380</v>
      </c>
      <c r="H74">
        <v>105</v>
      </c>
      <c r="I74">
        <v>242</v>
      </c>
      <c r="J74">
        <v>8</v>
      </c>
      <c r="K74">
        <v>22</v>
      </c>
      <c r="L74">
        <v>6</v>
      </c>
      <c r="M74">
        <v>18</v>
      </c>
      <c r="N74">
        <v>0</v>
      </c>
      <c r="O74">
        <v>4</v>
      </c>
      <c r="P74">
        <v>0</v>
      </c>
      <c r="Q74">
        <v>5</v>
      </c>
      <c r="R74">
        <v>2</v>
      </c>
      <c r="S74">
        <v>17</v>
      </c>
      <c r="T74">
        <v>5</v>
      </c>
      <c r="U74">
        <v>25</v>
      </c>
      <c r="V74">
        <v>65</v>
      </c>
      <c r="W74">
        <v>226</v>
      </c>
      <c r="X74">
        <v>81</v>
      </c>
      <c r="Y74">
        <v>220</v>
      </c>
      <c r="Z74" s="2">
        <v>3370</v>
      </c>
      <c r="AA74" s="2">
        <v>6814</v>
      </c>
      <c r="AB74" s="2">
        <v>3122</v>
      </c>
      <c r="AC74" s="2">
        <v>5938</v>
      </c>
      <c r="AD74" s="2">
        <v>6950</v>
      </c>
      <c r="AE74" s="2">
        <v>13962</v>
      </c>
      <c r="AF74" s="2">
        <f>AE74-'2014 Registered Voters'!B74</f>
        <v>3</v>
      </c>
    </row>
    <row r="75" spans="1:32">
      <c r="A75" t="s">
        <v>72</v>
      </c>
      <c r="B75">
        <v>19</v>
      </c>
      <c r="C75">
        <v>71</v>
      </c>
      <c r="D75">
        <v>13</v>
      </c>
      <c r="E75">
        <v>34</v>
      </c>
      <c r="F75">
        <v>954</v>
      </c>
      <c r="G75" s="2">
        <v>1664</v>
      </c>
      <c r="H75">
        <v>657</v>
      </c>
      <c r="I75" s="2">
        <v>1385</v>
      </c>
      <c r="J75">
        <v>36</v>
      </c>
      <c r="K75">
        <v>119</v>
      </c>
      <c r="L75">
        <v>24</v>
      </c>
      <c r="M75">
        <v>77</v>
      </c>
      <c r="N75">
        <v>0</v>
      </c>
      <c r="O75">
        <v>0</v>
      </c>
      <c r="P75">
        <v>1</v>
      </c>
      <c r="Q75">
        <v>2</v>
      </c>
      <c r="R75">
        <v>19</v>
      </c>
      <c r="S75">
        <v>64</v>
      </c>
      <c r="T75">
        <v>14</v>
      </c>
      <c r="U75">
        <v>56</v>
      </c>
      <c r="V75">
        <v>172</v>
      </c>
      <c r="W75">
        <v>456</v>
      </c>
      <c r="X75">
        <v>164</v>
      </c>
      <c r="Y75">
        <v>460</v>
      </c>
      <c r="Z75" s="2">
        <v>4231</v>
      </c>
      <c r="AA75" s="2">
        <v>7859</v>
      </c>
      <c r="AB75" s="2">
        <v>4165</v>
      </c>
      <c r="AC75" s="2">
        <v>7229</v>
      </c>
      <c r="AD75" s="2">
        <v>10469</v>
      </c>
      <c r="AE75" s="2">
        <v>19476</v>
      </c>
      <c r="AF75" s="2">
        <f>AE75-'2014 Registered Voters'!B75</f>
        <v>1</v>
      </c>
    </row>
    <row r="76" spans="1:32">
      <c r="A76" t="s">
        <v>73</v>
      </c>
      <c r="B76">
        <v>13</v>
      </c>
      <c r="C76">
        <v>36</v>
      </c>
      <c r="D76">
        <v>7</v>
      </c>
      <c r="E76">
        <v>30</v>
      </c>
      <c r="F76">
        <v>541</v>
      </c>
      <c r="G76" s="2">
        <v>1189</v>
      </c>
      <c r="H76">
        <v>308</v>
      </c>
      <c r="I76">
        <v>824</v>
      </c>
      <c r="J76">
        <v>7</v>
      </c>
      <c r="K76">
        <v>29</v>
      </c>
      <c r="L76">
        <v>10</v>
      </c>
      <c r="M76">
        <v>29</v>
      </c>
      <c r="N76">
        <v>1</v>
      </c>
      <c r="O76">
        <v>1</v>
      </c>
      <c r="P76">
        <v>0</v>
      </c>
      <c r="Q76">
        <v>0</v>
      </c>
      <c r="R76">
        <v>3</v>
      </c>
      <c r="S76">
        <v>5</v>
      </c>
      <c r="T76">
        <v>6</v>
      </c>
      <c r="U76">
        <v>10</v>
      </c>
      <c r="V76">
        <v>65</v>
      </c>
      <c r="W76">
        <v>167</v>
      </c>
      <c r="X76">
        <v>56</v>
      </c>
      <c r="Y76">
        <v>164</v>
      </c>
      <c r="Z76" s="2">
        <v>3087</v>
      </c>
      <c r="AA76" s="2">
        <v>5234</v>
      </c>
      <c r="AB76" s="2">
        <v>2933</v>
      </c>
      <c r="AC76" s="2">
        <v>4629</v>
      </c>
      <c r="AD76" s="2">
        <v>7037</v>
      </c>
      <c r="AE76" s="2">
        <v>12347</v>
      </c>
      <c r="AF76" s="2">
        <f>AE76-'2014 Registered Voters'!B76</f>
        <v>3</v>
      </c>
    </row>
    <row r="77" spans="1:32">
      <c r="A77" t="s">
        <v>74</v>
      </c>
      <c r="B77">
        <v>4</v>
      </c>
      <c r="C77">
        <v>8</v>
      </c>
      <c r="D77">
        <v>1</v>
      </c>
      <c r="E77">
        <v>7</v>
      </c>
      <c r="F77">
        <v>173</v>
      </c>
      <c r="G77">
        <v>331</v>
      </c>
      <c r="H77">
        <v>101</v>
      </c>
      <c r="I77">
        <v>250</v>
      </c>
      <c r="J77">
        <v>5</v>
      </c>
      <c r="K77">
        <v>12</v>
      </c>
      <c r="L77">
        <v>3</v>
      </c>
      <c r="M77">
        <v>13</v>
      </c>
      <c r="N77">
        <v>3</v>
      </c>
      <c r="O77">
        <v>4</v>
      </c>
      <c r="P77">
        <v>1</v>
      </c>
      <c r="Q77">
        <v>1</v>
      </c>
      <c r="R77">
        <v>1</v>
      </c>
      <c r="S77">
        <v>3</v>
      </c>
      <c r="T77">
        <v>0</v>
      </c>
      <c r="U77">
        <v>6</v>
      </c>
      <c r="V77">
        <v>15</v>
      </c>
      <c r="W77">
        <v>46</v>
      </c>
      <c r="X77">
        <v>18</v>
      </c>
      <c r="Y77">
        <v>61</v>
      </c>
      <c r="Z77" s="2">
        <v>1134</v>
      </c>
      <c r="AA77" s="2">
        <v>2319</v>
      </c>
      <c r="AB77" s="2">
        <v>1073</v>
      </c>
      <c r="AC77" s="2">
        <v>2087</v>
      </c>
      <c r="AD77" s="2">
        <v>2532</v>
      </c>
      <c r="AE77" s="2">
        <v>5148</v>
      </c>
      <c r="AF77" s="2">
        <f>AE77-'2014 Registered Voters'!B77</f>
        <v>1</v>
      </c>
    </row>
    <row r="78" spans="1:32">
      <c r="A78" s="4" t="s">
        <v>75</v>
      </c>
      <c r="B78" s="4">
        <v>217</v>
      </c>
      <c r="C78" s="4">
        <v>821</v>
      </c>
      <c r="D78" s="4">
        <v>195</v>
      </c>
      <c r="E78" s="4">
        <v>700</v>
      </c>
      <c r="F78" s="2">
        <v>15231</v>
      </c>
      <c r="G78" s="2">
        <v>26013</v>
      </c>
      <c r="H78" s="2">
        <v>9143</v>
      </c>
      <c r="I78" s="2">
        <v>17927</v>
      </c>
      <c r="J78" s="4">
        <v>411</v>
      </c>
      <c r="K78" s="2">
        <v>1286</v>
      </c>
      <c r="L78" s="4">
        <v>286</v>
      </c>
      <c r="M78" s="4">
        <v>973</v>
      </c>
      <c r="N78" s="4">
        <v>6</v>
      </c>
      <c r="O78" s="4">
        <v>19</v>
      </c>
      <c r="P78" s="4">
        <v>3</v>
      </c>
      <c r="Q78" s="4">
        <v>7</v>
      </c>
      <c r="R78" s="4">
        <v>518</v>
      </c>
      <c r="S78" s="2">
        <v>1351</v>
      </c>
      <c r="T78" s="4">
        <v>366</v>
      </c>
      <c r="U78" s="4">
        <v>988</v>
      </c>
      <c r="V78" s="2">
        <v>2700</v>
      </c>
      <c r="W78" s="2">
        <v>6023</v>
      </c>
      <c r="X78" s="2">
        <v>2045</v>
      </c>
      <c r="Y78" s="2">
        <v>5126</v>
      </c>
      <c r="Z78" s="2">
        <v>17221</v>
      </c>
      <c r="AA78" s="2">
        <v>31275</v>
      </c>
      <c r="AB78" s="2">
        <v>15881</v>
      </c>
      <c r="AC78" s="2">
        <v>27610</v>
      </c>
      <c r="AD78" s="2">
        <v>64223</v>
      </c>
      <c r="AE78" s="2">
        <v>120119</v>
      </c>
      <c r="AF78" s="2">
        <f>AE78-'2014 Registered Voters'!B78</f>
        <v>-24</v>
      </c>
    </row>
    <row r="79" spans="1:32">
      <c r="A79" s="4" t="s">
        <v>76</v>
      </c>
      <c r="B79" s="4">
        <v>214</v>
      </c>
      <c r="C79" s="4">
        <v>676</v>
      </c>
      <c r="D79" s="4">
        <v>130</v>
      </c>
      <c r="E79" s="4">
        <v>458</v>
      </c>
      <c r="F79" s="2">
        <v>6548</v>
      </c>
      <c r="G79" s="2">
        <v>12758</v>
      </c>
      <c r="H79" s="2">
        <v>3987</v>
      </c>
      <c r="I79" s="2">
        <v>8377</v>
      </c>
      <c r="J79" s="4">
        <v>223</v>
      </c>
      <c r="K79" s="4">
        <v>717</v>
      </c>
      <c r="L79" s="4">
        <v>179</v>
      </c>
      <c r="M79" s="4">
        <v>528</v>
      </c>
      <c r="N79" s="4">
        <v>7</v>
      </c>
      <c r="O79" s="4">
        <v>26</v>
      </c>
      <c r="P79" s="4">
        <v>6</v>
      </c>
      <c r="Q79" s="4">
        <v>16</v>
      </c>
      <c r="R79" s="4">
        <v>122</v>
      </c>
      <c r="S79" s="4">
        <v>346</v>
      </c>
      <c r="T79" s="4">
        <v>95</v>
      </c>
      <c r="U79" s="4">
        <v>240</v>
      </c>
      <c r="V79" s="4">
        <v>562</v>
      </c>
      <c r="W79" s="2">
        <v>1782</v>
      </c>
      <c r="X79" s="4">
        <v>571</v>
      </c>
      <c r="Y79" s="2">
        <v>1877</v>
      </c>
      <c r="Z79" s="2">
        <v>12761</v>
      </c>
      <c r="AA79" s="2">
        <v>24914</v>
      </c>
      <c r="AB79" s="2">
        <v>12666</v>
      </c>
      <c r="AC79" s="2">
        <v>22062</v>
      </c>
      <c r="AD79" s="2">
        <v>38071</v>
      </c>
      <c r="AE79" s="2">
        <v>74777</v>
      </c>
      <c r="AF79" s="2">
        <f>AE79-'2014 Registered Voters'!B79</f>
        <v>-25</v>
      </c>
    </row>
    <row r="80" spans="1:32">
      <c r="A80" s="4" t="s">
        <v>77</v>
      </c>
      <c r="B80" s="4">
        <v>1</v>
      </c>
      <c r="C80" s="4">
        <v>3</v>
      </c>
      <c r="D80" s="4">
        <v>2</v>
      </c>
      <c r="E80" s="4">
        <v>3</v>
      </c>
      <c r="F80" s="4">
        <v>316</v>
      </c>
      <c r="G80" s="4">
        <v>735</v>
      </c>
      <c r="H80" s="4">
        <v>150</v>
      </c>
      <c r="I80" s="4">
        <v>437</v>
      </c>
      <c r="J80" s="4">
        <v>1</v>
      </c>
      <c r="K80" s="4">
        <v>11</v>
      </c>
      <c r="L80" s="4">
        <v>1</v>
      </c>
      <c r="M80" s="4">
        <v>14</v>
      </c>
      <c r="N80" s="4">
        <v>0</v>
      </c>
      <c r="O80" s="4">
        <v>0</v>
      </c>
      <c r="P80" s="4">
        <v>0</v>
      </c>
      <c r="Q80" s="4">
        <v>0</v>
      </c>
      <c r="R80" s="4">
        <v>2</v>
      </c>
      <c r="S80" s="4">
        <v>3</v>
      </c>
      <c r="T80" s="4">
        <v>3</v>
      </c>
      <c r="U80" s="4">
        <v>3</v>
      </c>
      <c r="V80" s="4">
        <v>6</v>
      </c>
      <c r="W80" s="4">
        <v>21</v>
      </c>
      <c r="X80" s="4">
        <v>8</v>
      </c>
      <c r="Y80" s="4">
        <v>37</v>
      </c>
      <c r="Z80" s="4">
        <v>988</v>
      </c>
      <c r="AA80" s="2">
        <v>1795</v>
      </c>
      <c r="AB80" s="4">
        <v>918</v>
      </c>
      <c r="AC80" s="2">
        <v>1636</v>
      </c>
      <c r="AD80" s="2">
        <v>2396</v>
      </c>
      <c r="AE80" s="2">
        <v>4698</v>
      </c>
      <c r="AF80" s="2">
        <f>AE80-'2014 Registered Voters'!B80</f>
        <v>2</v>
      </c>
    </row>
    <row r="81" spans="1:32">
      <c r="A81" s="4" t="s">
        <v>78</v>
      </c>
      <c r="B81" s="4">
        <v>32</v>
      </c>
      <c r="C81" s="4">
        <v>126</v>
      </c>
      <c r="D81" s="4">
        <v>19</v>
      </c>
      <c r="E81" s="4">
        <v>109</v>
      </c>
      <c r="F81" s="4">
        <v>506</v>
      </c>
      <c r="G81" s="2">
        <v>1046</v>
      </c>
      <c r="H81" s="4">
        <v>327</v>
      </c>
      <c r="I81" s="4">
        <v>806</v>
      </c>
      <c r="J81" s="4">
        <v>82</v>
      </c>
      <c r="K81" s="4">
        <v>292</v>
      </c>
      <c r="L81" s="4">
        <v>60</v>
      </c>
      <c r="M81" s="4">
        <v>238</v>
      </c>
      <c r="N81" s="4">
        <v>0</v>
      </c>
      <c r="O81" s="4">
        <v>7</v>
      </c>
      <c r="P81" s="4">
        <v>0</v>
      </c>
      <c r="Q81" s="4">
        <v>1</v>
      </c>
      <c r="R81" s="4">
        <v>20</v>
      </c>
      <c r="S81" s="4">
        <v>73</v>
      </c>
      <c r="T81" s="4">
        <v>23</v>
      </c>
      <c r="U81" s="4">
        <v>60</v>
      </c>
      <c r="V81" s="4">
        <v>226</v>
      </c>
      <c r="W81" s="4">
        <v>769</v>
      </c>
      <c r="X81" s="4">
        <v>233</v>
      </c>
      <c r="Y81" s="4">
        <v>828</v>
      </c>
      <c r="Z81" s="2">
        <v>7558</v>
      </c>
      <c r="AA81" s="2">
        <v>14279</v>
      </c>
      <c r="AB81" s="2">
        <v>7132</v>
      </c>
      <c r="AC81" s="2">
        <v>12594</v>
      </c>
      <c r="AD81" s="2">
        <v>16218</v>
      </c>
      <c r="AE81" s="2">
        <v>31228</v>
      </c>
      <c r="AF81" s="2">
        <f>AE81-'2014 Registered Voters'!B81</f>
        <v>863</v>
      </c>
    </row>
    <row r="82" spans="1:32">
      <c r="A82" s="4" t="s">
        <v>79</v>
      </c>
      <c r="B82" s="4">
        <v>1</v>
      </c>
      <c r="C82" s="4">
        <v>6</v>
      </c>
      <c r="D82" s="4">
        <v>5</v>
      </c>
      <c r="E82" s="4">
        <v>8</v>
      </c>
      <c r="F82" s="4">
        <v>507</v>
      </c>
      <c r="G82" s="4">
        <v>893</v>
      </c>
      <c r="H82" s="4">
        <v>305</v>
      </c>
      <c r="I82" s="4">
        <v>651</v>
      </c>
      <c r="J82" s="4">
        <v>6</v>
      </c>
      <c r="K82" s="4">
        <v>24</v>
      </c>
      <c r="L82" s="4">
        <v>5</v>
      </c>
      <c r="M82" s="4">
        <v>20</v>
      </c>
      <c r="N82" s="4">
        <v>1</v>
      </c>
      <c r="O82" s="4">
        <v>2</v>
      </c>
      <c r="P82" s="4">
        <v>0</v>
      </c>
      <c r="Q82" s="4">
        <v>0</v>
      </c>
      <c r="R82" s="4">
        <v>1</v>
      </c>
      <c r="S82" s="4">
        <v>4</v>
      </c>
      <c r="T82" s="4">
        <v>1</v>
      </c>
      <c r="U82" s="4">
        <v>4</v>
      </c>
      <c r="V82" s="4">
        <v>20</v>
      </c>
      <c r="W82" s="4">
        <v>106</v>
      </c>
      <c r="X82" s="4">
        <v>30</v>
      </c>
      <c r="Y82" s="4">
        <v>124</v>
      </c>
      <c r="Z82" s="2">
        <v>1545</v>
      </c>
      <c r="AA82" s="2">
        <v>2970</v>
      </c>
      <c r="AB82" s="2">
        <v>1477</v>
      </c>
      <c r="AC82" s="2">
        <v>2679</v>
      </c>
      <c r="AD82" s="2">
        <v>3904</v>
      </c>
      <c r="AE82" s="2">
        <v>7491</v>
      </c>
      <c r="AF82" s="2">
        <f>AE82-'2014 Registered Voters'!B82</f>
        <v>3</v>
      </c>
    </row>
    <row r="83" spans="1:32">
      <c r="A83" s="4" t="s">
        <v>80</v>
      </c>
      <c r="B83" s="4">
        <v>2</v>
      </c>
      <c r="C83" s="4">
        <v>4</v>
      </c>
      <c r="D83" s="4">
        <v>0</v>
      </c>
      <c r="E83" s="4">
        <v>6</v>
      </c>
      <c r="F83" s="4">
        <v>272</v>
      </c>
      <c r="G83" s="4">
        <v>617</v>
      </c>
      <c r="H83" s="4">
        <v>172</v>
      </c>
      <c r="I83" s="4">
        <v>442</v>
      </c>
      <c r="J83" s="4">
        <v>11</v>
      </c>
      <c r="K83" s="4">
        <v>64</v>
      </c>
      <c r="L83" s="4">
        <v>7</v>
      </c>
      <c r="M83" s="4">
        <v>44</v>
      </c>
      <c r="N83" s="4">
        <v>0</v>
      </c>
      <c r="O83" s="4">
        <v>0</v>
      </c>
      <c r="P83" s="4">
        <v>0</v>
      </c>
      <c r="Q83" s="4">
        <v>1</v>
      </c>
      <c r="R83" s="4">
        <v>3</v>
      </c>
      <c r="S83" s="4">
        <v>7</v>
      </c>
      <c r="T83" s="4">
        <v>0</v>
      </c>
      <c r="U83" s="4">
        <v>3</v>
      </c>
      <c r="V83" s="4">
        <v>12</v>
      </c>
      <c r="W83" s="4">
        <v>47</v>
      </c>
      <c r="X83" s="4">
        <v>11</v>
      </c>
      <c r="Y83" s="4">
        <v>49</v>
      </c>
      <c r="Z83" s="2">
        <v>1342</v>
      </c>
      <c r="AA83" s="2">
        <v>2990</v>
      </c>
      <c r="AB83" s="2">
        <v>1250</v>
      </c>
      <c r="AC83" s="2">
        <v>2618</v>
      </c>
      <c r="AD83" s="2">
        <v>3082</v>
      </c>
      <c r="AE83" s="2">
        <v>6892</v>
      </c>
      <c r="AF83" s="2">
        <f>AE83-'2014 Registered Voters'!B83</f>
        <v>0</v>
      </c>
    </row>
    <row r="84" spans="1:32">
      <c r="A84" s="4" t="s">
        <v>81</v>
      </c>
      <c r="B84" s="4">
        <v>2</v>
      </c>
      <c r="C84" s="4">
        <v>4</v>
      </c>
      <c r="D84" s="4">
        <v>1</v>
      </c>
      <c r="E84" s="4">
        <v>4</v>
      </c>
      <c r="F84" s="2">
        <v>1510</v>
      </c>
      <c r="G84" s="2">
        <v>3042</v>
      </c>
      <c r="H84" s="4">
        <v>775</v>
      </c>
      <c r="I84" s="2">
        <v>1994</v>
      </c>
      <c r="J84" s="4">
        <v>3</v>
      </c>
      <c r="K84" s="4">
        <v>10</v>
      </c>
      <c r="L84" s="4">
        <v>2</v>
      </c>
      <c r="M84" s="4">
        <v>5</v>
      </c>
      <c r="N84" s="4">
        <v>0</v>
      </c>
      <c r="O84" s="4">
        <v>0</v>
      </c>
      <c r="P84" s="4">
        <v>1</v>
      </c>
      <c r="Q84" s="4">
        <v>1</v>
      </c>
      <c r="R84" s="4">
        <v>4</v>
      </c>
      <c r="S84" s="4">
        <v>10</v>
      </c>
      <c r="T84" s="4">
        <v>1</v>
      </c>
      <c r="U84" s="4">
        <v>11</v>
      </c>
      <c r="V84" s="4">
        <v>73</v>
      </c>
      <c r="W84" s="4">
        <v>182</v>
      </c>
      <c r="X84" s="4">
        <v>53</v>
      </c>
      <c r="Y84" s="4">
        <v>176</v>
      </c>
      <c r="Z84" s="2">
        <v>1150</v>
      </c>
      <c r="AA84" s="2">
        <v>2073</v>
      </c>
      <c r="AB84" s="2">
        <v>1109</v>
      </c>
      <c r="AC84" s="2">
        <v>1799</v>
      </c>
      <c r="AD84" s="2">
        <v>4684</v>
      </c>
      <c r="AE84" s="2">
        <v>9311</v>
      </c>
      <c r="AF84" s="2">
        <f>AE84-'2014 Registered Voters'!B84</f>
        <v>-1</v>
      </c>
    </row>
    <row r="85" spans="1:32">
      <c r="A85" s="4" t="s">
        <v>82</v>
      </c>
      <c r="B85" s="4">
        <v>0</v>
      </c>
      <c r="C85" s="4">
        <v>4</v>
      </c>
      <c r="D85" s="4">
        <v>2</v>
      </c>
      <c r="E85" s="4">
        <v>6</v>
      </c>
      <c r="F85" s="4">
        <v>437</v>
      </c>
      <c r="G85" s="4">
        <v>989</v>
      </c>
      <c r="H85" s="4">
        <v>230</v>
      </c>
      <c r="I85" s="4">
        <v>677</v>
      </c>
      <c r="J85" s="4">
        <v>1</v>
      </c>
      <c r="K85" s="4">
        <v>3</v>
      </c>
      <c r="L85" s="4">
        <v>0</v>
      </c>
      <c r="M85" s="4">
        <v>4</v>
      </c>
      <c r="N85" s="4">
        <v>1</v>
      </c>
      <c r="O85" s="4">
        <v>4</v>
      </c>
      <c r="P85" s="4">
        <v>1</v>
      </c>
      <c r="Q85" s="4">
        <v>2</v>
      </c>
      <c r="R85" s="4">
        <v>1</v>
      </c>
      <c r="S85" s="4">
        <v>4</v>
      </c>
      <c r="T85" s="4">
        <v>1</v>
      </c>
      <c r="U85" s="4">
        <v>3</v>
      </c>
      <c r="V85" s="4">
        <v>24</v>
      </c>
      <c r="W85" s="4">
        <v>101</v>
      </c>
      <c r="X85" s="4">
        <v>25</v>
      </c>
      <c r="Y85" s="4">
        <v>134</v>
      </c>
      <c r="Z85" s="4">
        <v>646</v>
      </c>
      <c r="AA85" s="2">
        <v>1344</v>
      </c>
      <c r="AB85" s="4">
        <v>611</v>
      </c>
      <c r="AC85" s="2">
        <v>1196</v>
      </c>
      <c r="AD85" s="2">
        <v>1980</v>
      </c>
      <c r="AE85" s="2">
        <v>4471</v>
      </c>
      <c r="AF85" s="2">
        <f>AE85-'2014 Registered Voters'!B85</f>
        <v>40</v>
      </c>
    </row>
    <row r="86" spans="1:32">
      <c r="A86" s="4" t="s">
        <v>83</v>
      </c>
      <c r="B86" s="4">
        <v>0</v>
      </c>
      <c r="C86" s="4">
        <v>2</v>
      </c>
      <c r="D86" s="4">
        <v>3</v>
      </c>
      <c r="E86" s="4">
        <v>6</v>
      </c>
      <c r="F86" s="4">
        <v>431</v>
      </c>
      <c r="G86" s="4">
        <v>870</v>
      </c>
      <c r="H86" s="4">
        <v>193</v>
      </c>
      <c r="I86" s="4">
        <v>583</v>
      </c>
      <c r="J86" s="4">
        <v>1</v>
      </c>
      <c r="K86" s="4">
        <v>7</v>
      </c>
      <c r="L86" s="4">
        <v>0</v>
      </c>
      <c r="M86" s="4">
        <v>1</v>
      </c>
      <c r="N86" s="4">
        <v>0</v>
      </c>
      <c r="O86" s="4">
        <v>0</v>
      </c>
      <c r="P86" s="4">
        <v>0</v>
      </c>
      <c r="Q86" s="4">
        <v>0</v>
      </c>
      <c r="R86" s="4">
        <v>0</v>
      </c>
      <c r="S86" s="4">
        <v>0</v>
      </c>
      <c r="T86" s="4">
        <v>2</v>
      </c>
      <c r="U86" s="4">
        <v>2</v>
      </c>
      <c r="V86" s="4">
        <v>9</v>
      </c>
      <c r="W86" s="4">
        <v>20</v>
      </c>
      <c r="X86" s="4">
        <v>9</v>
      </c>
      <c r="Y86" s="4">
        <v>43</v>
      </c>
      <c r="Z86" s="4">
        <v>863</v>
      </c>
      <c r="AA86" s="2">
        <v>1665</v>
      </c>
      <c r="AB86" s="4">
        <v>851</v>
      </c>
      <c r="AC86" s="2">
        <v>1509</v>
      </c>
      <c r="AD86" s="2">
        <v>2362</v>
      </c>
      <c r="AE86" s="2">
        <v>4708</v>
      </c>
      <c r="AF86" s="2">
        <f>AE86-'2014 Registered Voters'!B86</f>
        <v>13</v>
      </c>
    </row>
    <row r="87" spans="1:32">
      <c r="A87" s="4" t="s">
        <v>84</v>
      </c>
      <c r="B87" s="4">
        <v>11</v>
      </c>
      <c r="C87" s="4">
        <v>37</v>
      </c>
      <c r="D87" s="4">
        <v>7</v>
      </c>
      <c r="E87" s="4">
        <v>23</v>
      </c>
      <c r="F87" s="2">
        <v>1351</v>
      </c>
      <c r="G87" s="2">
        <v>2314</v>
      </c>
      <c r="H87" s="4">
        <v>864</v>
      </c>
      <c r="I87" s="2">
        <v>1638</v>
      </c>
      <c r="J87" s="4">
        <v>11</v>
      </c>
      <c r="K87" s="4">
        <v>40</v>
      </c>
      <c r="L87" s="4">
        <v>6</v>
      </c>
      <c r="M87" s="4">
        <v>18</v>
      </c>
      <c r="N87" s="4">
        <v>2</v>
      </c>
      <c r="O87" s="4">
        <v>4</v>
      </c>
      <c r="P87" s="4">
        <v>0</v>
      </c>
      <c r="Q87" s="4">
        <v>4</v>
      </c>
      <c r="R87" s="4">
        <v>4</v>
      </c>
      <c r="S87" s="4">
        <v>9</v>
      </c>
      <c r="T87" s="4">
        <v>4</v>
      </c>
      <c r="U87" s="4">
        <v>8</v>
      </c>
      <c r="V87" s="4">
        <v>21</v>
      </c>
      <c r="W87" s="4">
        <v>61</v>
      </c>
      <c r="X87" s="4">
        <v>13</v>
      </c>
      <c r="Y87" s="4">
        <v>71</v>
      </c>
      <c r="Z87" s="2">
        <v>3055</v>
      </c>
      <c r="AA87" s="2">
        <v>5759</v>
      </c>
      <c r="AB87" s="2">
        <v>2889</v>
      </c>
      <c r="AC87" s="2">
        <v>5080</v>
      </c>
      <c r="AD87" s="2">
        <v>8238</v>
      </c>
      <c r="AE87" s="2">
        <v>15066</v>
      </c>
      <c r="AF87" s="2">
        <f>AE87-'2014 Registered Voters'!B87</f>
        <v>-6</v>
      </c>
    </row>
    <row r="88" spans="1:32">
      <c r="A88" s="4" t="s">
        <v>85</v>
      </c>
      <c r="B88" s="4">
        <v>3</v>
      </c>
      <c r="C88" s="4">
        <v>11</v>
      </c>
      <c r="D88" s="4">
        <v>4</v>
      </c>
      <c r="E88" s="4">
        <v>9</v>
      </c>
      <c r="F88" s="4">
        <v>771</v>
      </c>
      <c r="G88" s="2">
        <v>1429</v>
      </c>
      <c r="H88" s="4">
        <v>453</v>
      </c>
      <c r="I88" s="2">
        <v>1040</v>
      </c>
      <c r="J88" s="4">
        <v>8</v>
      </c>
      <c r="K88" s="4">
        <v>21</v>
      </c>
      <c r="L88" s="4">
        <v>1</v>
      </c>
      <c r="M88" s="4">
        <v>15</v>
      </c>
      <c r="N88" s="4">
        <v>0</v>
      </c>
      <c r="O88" s="4">
        <v>1</v>
      </c>
      <c r="P88" s="4">
        <v>0</v>
      </c>
      <c r="Q88" s="4">
        <v>0</v>
      </c>
      <c r="R88" s="4">
        <v>5</v>
      </c>
      <c r="S88" s="4">
        <v>19</v>
      </c>
      <c r="T88" s="4">
        <v>4</v>
      </c>
      <c r="U88" s="4">
        <v>13</v>
      </c>
      <c r="V88" s="4">
        <v>97</v>
      </c>
      <c r="W88" s="4">
        <v>272</v>
      </c>
      <c r="X88" s="4">
        <v>77</v>
      </c>
      <c r="Y88" s="4">
        <v>249</v>
      </c>
      <c r="Z88" s="2">
        <v>1916</v>
      </c>
      <c r="AA88" s="2">
        <v>3524</v>
      </c>
      <c r="AB88" s="2">
        <v>1746</v>
      </c>
      <c r="AC88" s="2">
        <v>3086</v>
      </c>
      <c r="AD88" s="2">
        <v>5085</v>
      </c>
      <c r="AE88" s="2">
        <v>9689</v>
      </c>
      <c r="AF88" s="2">
        <f>AE88-'2014 Registered Voters'!B88</f>
        <v>3</v>
      </c>
    </row>
    <row r="89" spans="1:32">
      <c r="A89" s="4" t="s">
        <v>86</v>
      </c>
      <c r="B89" s="4">
        <v>5</v>
      </c>
      <c r="C89" s="4">
        <v>14</v>
      </c>
      <c r="D89" s="4">
        <v>3</v>
      </c>
      <c r="E89" s="4">
        <v>6</v>
      </c>
      <c r="F89" s="4">
        <v>200</v>
      </c>
      <c r="G89" s="4">
        <v>528</v>
      </c>
      <c r="H89" s="4">
        <v>136</v>
      </c>
      <c r="I89" s="4">
        <v>406</v>
      </c>
      <c r="J89" s="4">
        <v>2</v>
      </c>
      <c r="K89" s="4">
        <v>31</v>
      </c>
      <c r="L89" s="4">
        <v>3</v>
      </c>
      <c r="M89" s="4">
        <v>11</v>
      </c>
      <c r="N89" s="4">
        <v>0</v>
      </c>
      <c r="O89" s="4">
        <v>2</v>
      </c>
      <c r="P89" s="4">
        <v>0</v>
      </c>
      <c r="Q89" s="4">
        <v>0</v>
      </c>
      <c r="R89" s="4">
        <v>3</v>
      </c>
      <c r="S89" s="4">
        <v>14</v>
      </c>
      <c r="T89" s="4">
        <v>1</v>
      </c>
      <c r="U89" s="4">
        <v>11</v>
      </c>
      <c r="V89" s="4">
        <v>51</v>
      </c>
      <c r="W89" s="4">
        <v>160</v>
      </c>
      <c r="X89" s="4">
        <v>32</v>
      </c>
      <c r="Y89" s="4">
        <v>143</v>
      </c>
      <c r="Z89" s="4">
        <v>516</v>
      </c>
      <c r="AA89" s="2">
        <v>1541</v>
      </c>
      <c r="AB89" s="4">
        <v>527</v>
      </c>
      <c r="AC89" s="2">
        <v>1286</v>
      </c>
      <c r="AD89" s="2">
        <v>1479</v>
      </c>
      <c r="AE89" s="2">
        <v>4153</v>
      </c>
      <c r="AF89" s="2">
        <f>AE89-'2014 Registered Voters'!B89</f>
        <v>4</v>
      </c>
    </row>
    <row r="90" spans="1:32">
      <c r="A90" s="4" t="s">
        <v>87</v>
      </c>
      <c r="B90" s="4">
        <v>17</v>
      </c>
      <c r="C90" s="4">
        <v>72</v>
      </c>
      <c r="D90" s="4">
        <v>24</v>
      </c>
      <c r="E90" s="4">
        <v>67</v>
      </c>
      <c r="F90" s="2">
        <v>2503</v>
      </c>
      <c r="G90" s="2">
        <v>4917</v>
      </c>
      <c r="H90" s="2">
        <v>1411</v>
      </c>
      <c r="I90" s="2">
        <v>3166</v>
      </c>
      <c r="J90" s="4">
        <v>18</v>
      </c>
      <c r="K90" s="4">
        <v>63</v>
      </c>
      <c r="L90" s="4">
        <v>13</v>
      </c>
      <c r="M90" s="4">
        <v>60</v>
      </c>
      <c r="N90" s="4">
        <v>1</v>
      </c>
      <c r="O90" s="4">
        <v>8</v>
      </c>
      <c r="P90" s="4">
        <v>1</v>
      </c>
      <c r="Q90" s="4">
        <v>4</v>
      </c>
      <c r="R90" s="4">
        <v>6</v>
      </c>
      <c r="S90" s="4">
        <v>38</v>
      </c>
      <c r="T90" s="4">
        <v>7</v>
      </c>
      <c r="U90" s="4">
        <v>28</v>
      </c>
      <c r="V90" s="4">
        <v>157</v>
      </c>
      <c r="W90" s="4">
        <v>422</v>
      </c>
      <c r="X90" s="4">
        <v>113</v>
      </c>
      <c r="Y90" s="4">
        <v>396</v>
      </c>
      <c r="Z90" s="2">
        <v>4614</v>
      </c>
      <c r="AA90" s="2">
        <v>8001</v>
      </c>
      <c r="AB90" s="2">
        <v>4336</v>
      </c>
      <c r="AC90" s="2">
        <v>7009</v>
      </c>
      <c r="AD90" s="2">
        <v>13221</v>
      </c>
      <c r="AE90" s="2">
        <v>24251</v>
      </c>
      <c r="AF90" s="2">
        <f>AE90-'2014 Registered Voters'!B90</f>
        <v>-2242</v>
      </c>
    </row>
    <row r="91" spans="1:32">
      <c r="A91" s="4" t="s">
        <v>88</v>
      </c>
      <c r="B91" s="4">
        <v>19</v>
      </c>
      <c r="C91" s="4">
        <v>86</v>
      </c>
      <c r="D91" s="4">
        <v>18</v>
      </c>
      <c r="E91" s="4">
        <v>76</v>
      </c>
      <c r="F91" s="4">
        <v>932</v>
      </c>
      <c r="G91" s="2">
        <v>1744</v>
      </c>
      <c r="H91" s="4">
        <v>604</v>
      </c>
      <c r="I91" s="2">
        <v>1255</v>
      </c>
      <c r="J91" s="4">
        <v>27</v>
      </c>
      <c r="K91" s="4">
        <v>90</v>
      </c>
      <c r="L91" s="4">
        <v>14</v>
      </c>
      <c r="M91" s="4">
        <v>55</v>
      </c>
      <c r="N91" s="4">
        <v>2</v>
      </c>
      <c r="O91" s="4">
        <v>3</v>
      </c>
      <c r="P91" s="4">
        <v>0</v>
      </c>
      <c r="Q91" s="4">
        <v>0</v>
      </c>
      <c r="R91" s="4">
        <v>17</v>
      </c>
      <c r="S91" s="4">
        <v>51</v>
      </c>
      <c r="T91" s="4">
        <v>25</v>
      </c>
      <c r="U91" s="4">
        <v>56</v>
      </c>
      <c r="V91" s="4">
        <v>115</v>
      </c>
      <c r="W91" s="4">
        <v>340</v>
      </c>
      <c r="X91" s="4">
        <v>144</v>
      </c>
      <c r="Y91" s="4">
        <v>339</v>
      </c>
      <c r="Z91" s="2">
        <v>3638</v>
      </c>
      <c r="AA91" s="2">
        <v>7380</v>
      </c>
      <c r="AB91" s="2">
        <v>3458</v>
      </c>
      <c r="AC91" s="2">
        <v>6597</v>
      </c>
      <c r="AD91" s="2">
        <v>9013</v>
      </c>
      <c r="AE91" s="2">
        <v>18072</v>
      </c>
      <c r="AF91" s="2">
        <f>AE91-'2014 Registered Voters'!B91</f>
        <v>1</v>
      </c>
    </row>
    <row r="92" spans="1:32">
      <c r="A92" s="4" t="s">
        <v>89</v>
      </c>
      <c r="B92" s="4">
        <v>42</v>
      </c>
      <c r="C92" s="4">
        <v>206</v>
      </c>
      <c r="D92" s="4">
        <v>30</v>
      </c>
      <c r="E92" s="4">
        <v>136</v>
      </c>
      <c r="F92" s="2">
        <v>2837</v>
      </c>
      <c r="G92" s="2">
        <v>6995</v>
      </c>
      <c r="H92" s="2">
        <v>1923</v>
      </c>
      <c r="I92" s="2">
        <v>4807</v>
      </c>
      <c r="J92" s="4">
        <v>94</v>
      </c>
      <c r="K92" s="4">
        <v>606</v>
      </c>
      <c r="L92" s="4">
        <v>95</v>
      </c>
      <c r="M92" s="4">
        <v>520</v>
      </c>
      <c r="N92" s="4">
        <v>6</v>
      </c>
      <c r="O92" s="4">
        <v>16</v>
      </c>
      <c r="P92" s="4">
        <v>1</v>
      </c>
      <c r="Q92" s="4">
        <v>6</v>
      </c>
      <c r="R92" s="4">
        <v>44</v>
      </c>
      <c r="S92" s="4">
        <v>223</v>
      </c>
      <c r="T92" s="4">
        <v>31</v>
      </c>
      <c r="U92" s="4">
        <v>156</v>
      </c>
      <c r="V92" s="4">
        <v>179</v>
      </c>
      <c r="W92" s="2">
        <v>1163</v>
      </c>
      <c r="X92" s="4">
        <v>187</v>
      </c>
      <c r="Y92" s="2">
        <v>1225</v>
      </c>
      <c r="Z92" s="2">
        <v>1835</v>
      </c>
      <c r="AA92" s="2">
        <v>4959</v>
      </c>
      <c r="AB92" s="2">
        <v>1843</v>
      </c>
      <c r="AC92" s="2">
        <v>4234</v>
      </c>
      <c r="AD92" s="2">
        <v>9147</v>
      </c>
      <c r="AE92" s="2">
        <v>25252</v>
      </c>
      <c r="AF92" s="2">
        <f>AE92-'2014 Registered Voters'!B92</f>
        <v>19</v>
      </c>
    </row>
    <row r="93" spans="1:32">
      <c r="A93" s="4" t="s">
        <v>90</v>
      </c>
      <c r="B93" s="4">
        <v>1</v>
      </c>
      <c r="C93" s="4">
        <v>7</v>
      </c>
      <c r="D93" s="4">
        <v>1</v>
      </c>
      <c r="E93" s="4">
        <v>4</v>
      </c>
      <c r="F93" s="4">
        <v>448</v>
      </c>
      <c r="G93" s="4">
        <v>874</v>
      </c>
      <c r="H93" s="4">
        <v>266</v>
      </c>
      <c r="I93" s="4">
        <v>637</v>
      </c>
      <c r="J93" s="4">
        <v>2</v>
      </c>
      <c r="K93" s="4">
        <v>5</v>
      </c>
      <c r="L93" s="4">
        <v>0</v>
      </c>
      <c r="M93" s="4">
        <v>4</v>
      </c>
      <c r="N93" s="4">
        <v>0</v>
      </c>
      <c r="O93" s="4">
        <v>0</v>
      </c>
      <c r="P93" s="4">
        <v>0</v>
      </c>
      <c r="Q93" s="4">
        <v>2</v>
      </c>
      <c r="R93" s="4">
        <v>0</v>
      </c>
      <c r="S93" s="4">
        <v>3</v>
      </c>
      <c r="T93" s="4">
        <v>2</v>
      </c>
      <c r="U93" s="4">
        <v>3</v>
      </c>
      <c r="V93" s="4">
        <v>50</v>
      </c>
      <c r="W93" s="4">
        <v>108</v>
      </c>
      <c r="X93" s="4">
        <v>45</v>
      </c>
      <c r="Y93" s="4">
        <v>122</v>
      </c>
      <c r="Z93" s="4">
        <v>960</v>
      </c>
      <c r="AA93" s="2">
        <v>1735</v>
      </c>
      <c r="AB93" s="4">
        <v>965</v>
      </c>
      <c r="AC93" s="2">
        <v>1663</v>
      </c>
      <c r="AD93" s="2">
        <v>2740</v>
      </c>
      <c r="AE93" s="2">
        <v>5167</v>
      </c>
      <c r="AF93" s="2">
        <f>AE93-'2014 Registered Voters'!B93</f>
        <v>-573</v>
      </c>
    </row>
    <row r="94" spans="1:32">
      <c r="A94" s="4" t="s">
        <v>91</v>
      </c>
      <c r="B94" s="4">
        <v>7</v>
      </c>
      <c r="C94" s="4">
        <v>30</v>
      </c>
      <c r="D94" s="4">
        <v>5</v>
      </c>
      <c r="E94" s="4">
        <v>11</v>
      </c>
      <c r="F94" s="4">
        <v>303</v>
      </c>
      <c r="G94" s="4">
        <v>867</v>
      </c>
      <c r="H94" s="4">
        <v>213</v>
      </c>
      <c r="I94" s="4">
        <v>607</v>
      </c>
      <c r="J94" s="4">
        <v>19</v>
      </c>
      <c r="K94" s="4">
        <v>115</v>
      </c>
      <c r="L94" s="4">
        <v>17</v>
      </c>
      <c r="M94" s="4">
        <v>75</v>
      </c>
      <c r="N94" s="4">
        <v>1</v>
      </c>
      <c r="O94" s="4">
        <v>3</v>
      </c>
      <c r="P94" s="4">
        <v>1</v>
      </c>
      <c r="Q94" s="4">
        <v>3</v>
      </c>
      <c r="R94" s="4">
        <v>5</v>
      </c>
      <c r="S94" s="4">
        <v>20</v>
      </c>
      <c r="T94" s="4">
        <v>8</v>
      </c>
      <c r="U94" s="4">
        <v>21</v>
      </c>
      <c r="V94" s="4">
        <v>64</v>
      </c>
      <c r="W94" s="4">
        <v>268</v>
      </c>
      <c r="X94" s="4">
        <v>61</v>
      </c>
      <c r="Y94" s="4">
        <v>262</v>
      </c>
      <c r="Z94" s="4">
        <v>736</v>
      </c>
      <c r="AA94" s="2">
        <v>1924</v>
      </c>
      <c r="AB94" s="4">
        <v>739</v>
      </c>
      <c r="AC94" s="2">
        <v>1697</v>
      </c>
      <c r="AD94" s="2">
        <v>2179</v>
      </c>
      <c r="AE94" s="2">
        <v>5903</v>
      </c>
      <c r="AF94" s="2">
        <f>AE94-'2014 Registered Voters'!B94</f>
        <v>6</v>
      </c>
    </row>
    <row r="95" spans="1:32">
      <c r="A95" s="4" t="s">
        <v>92</v>
      </c>
      <c r="B95" s="4">
        <v>62</v>
      </c>
      <c r="C95" s="4">
        <v>194</v>
      </c>
      <c r="D95" s="4">
        <v>44</v>
      </c>
      <c r="E95" s="4">
        <v>139</v>
      </c>
      <c r="F95" s="2">
        <v>4125</v>
      </c>
      <c r="G95" s="2">
        <v>9580</v>
      </c>
      <c r="H95" s="2">
        <v>2222</v>
      </c>
      <c r="I95" s="2">
        <v>6121</v>
      </c>
      <c r="J95" s="4">
        <v>58</v>
      </c>
      <c r="K95" s="4">
        <v>275</v>
      </c>
      <c r="L95" s="4">
        <v>51</v>
      </c>
      <c r="M95" s="4">
        <v>194</v>
      </c>
      <c r="N95" s="4">
        <v>2</v>
      </c>
      <c r="O95" s="4">
        <v>9</v>
      </c>
      <c r="P95" s="4">
        <v>2</v>
      </c>
      <c r="Q95" s="4">
        <v>9</v>
      </c>
      <c r="R95" s="4">
        <v>77</v>
      </c>
      <c r="S95" s="4">
        <v>223</v>
      </c>
      <c r="T95" s="4">
        <v>59</v>
      </c>
      <c r="U95" s="4">
        <v>174</v>
      </c>
      <c r="V95" s="4">
        <v>552</v>
      </c>
      <c r="W95" s="2">
        <v>1878</v>
      </c>
      <c r="X95" s="4">
        <v>471</v>
      </c>
      <c r="Y95" s="2">
        <v>1634</v>
      </c>
      <c r="Z95" s="2">
        <v>7158</v>
      </c>
      <c r="AA95" s="2">
        <v>14341</v>
      </c>
      <c r="AB95" s="2">
        <v>6919</v>
      </c>
      <c r="AC95" s="2">
        <v>12549</v>
      </c>
      <c r="AD95" s="2">
        <v>21802</v>
      </c>
      <c r="AE95" s="2">
        <v>47320</v>
      </c>
      <c r="AF95" s="2">
        <f>AE95-'2014 Registered Voters'!B95</f>
        <v>-22</v>
      </c>
    </row>
    <row r="96" spans="1:32">
      <c r="A96" s="4" t="s">
        <v>93</v>
      </c>
      <c r="B96" s="4">
        <v>8</v>
      </c>
      <c r="C96" s="4">
        <v>25</v>
      </c>
      <c r="D96" s="4">
        <v>4</v>
      </c>
      <c r="E96" s="4">
        <v>15</v>
      </c>
      <c r="F96" s="4">
        <v>18</v>
      </c>
      <c r="G96" s="4">
        <v>60</v>
      </c>
      <c r="H96" s="4">
        <v>12</v>
      </c>
      <c r="I96" s="4">
        <v>48</v>
      </c>
      <c r="J96" s="4">
        <v>24</v>
      </c>
      <c r="K96" s="4">
        <v>78</v>
      </c>
      <c r="L96" s="4">
        <v>14</v>
      </c>
      <c r="M96" s="4">
        <v>56</v>
      </c>
      <c r="N96" s="4">
        <v>7</v>
      </c>
      <c r="O96" s="4">
        <v>13</v>
      </c>
      <c r="P96" s="4">
        <v>9</v>
      </c>
      <c r="Q96" s="4">
        <v>19</v>
      </c>
      <c r="R96" s="4">
        <v>14</v>
      </c>
      <c r="S96" s="4">
        <v>34</v>
      </c>
      <c r="T96" s="4">
        <v>11</v>
      </c>
      <c r="U96" s="4">
        <v>37</v>
      </c>
      <c r="V96" s="4">
        <v>148</v>
      </c>
      <c r="W96" s="4">
        <v>388</v>
      </c>
      <c r="X96" s="4">
        <v>155</v>
      </c>
      <c r="Y96" s="4">
        <v>412</v>
      </c>
      <c r="Z96" s="2">
        <v>3742</v>
      </c>
      <c r="AA96" s="2">
        <v>7266</v>
      </c>
      <c r="AB96" s="2">
        <v>3616</v>
      </c>
      <c r="AC96" s="2">
        <v>6429</v>
      </c>
      <c r="AD96" s="2">
        <v>7782</v>
      </c>
      <c r="AE96" s="2">
        <v>14880</v>
      </c>
      <c r="AF96" s="2">
        <f>AE96-'2014 Registered Voters'!B96</f>
        <v>0</v>
      </c>
    </row>
    <row r="97" spans="1:32">
      <c r="A97" s="4" t="s">
        <v>94</v>
      </c>
      <c r="B97" s="4">
        <v>8</v>
      </c>
      <c r="C97" s="4">
        <v>18</v>
      </c>
      <c r="D97" s="4">
        <v>5</v>
      </c>
      <c r="E97" s="4">
        <v>20</v>
      </c>
      <c r="F97" s="2">
        <v>1180</v>
      </c>
      <c r="G97" s="2">
        <v>2213</v>
      </c>
      <c r="H97" s="4">
        <v>646</v>
      </c>
      <c r="I97" s="2">
        <v>1479</v>
      </c>
      <c r="J97" s="4">
        <v>0</v>
      </c>
      <c r="K97" s="4">
        <v>13</v>
      </c>
      <c r="L97" s="4">
        <v>0</v>
      </c>
      <c r="M97" s="4">
        <v>11</v>
      </c>
      <c r="N97" s="4">
        <v>0</v>
      </c>
      <c r="O97" s="4">
        <v>0</v>
      </c>
      <c r="P97" s="4">
        <v>0</v>
      </c>
      <c r="Q97" s="4">
        <v>0</v>
      </c>
      <c r="R97" s="4">
        <v>5</v>
      </c>
      <c r="S97" s="4">
        <v>13</v>
      </c>
      <c r="T97" s="4">
        <v>2</v>
      </c>
      <c r="U97" s="4">
        <v>7</v>
      </c>
      <c r="V97" s="4">
        <v>15</v>
      </c>
      <c r="W97" s="4">
        <v>52</v>
      </c>
      <c r="X97" s="4">
        <v>22</v>
      </c>
      <c r="Y97" s="4">
        <v>54</v>
      </c>
      <c r="Z97" s="4">
        <v>581</v>
      </c>
      <c r="AA97" s="2">
        <v>1039</v>
      </c>
      <c r="AB97" s="4">
        <v>612</v>
      </c>
      <c r="AC97" s="4">
        <v>981</v>
      </c>
      <c r="AD97" s="2">
        <v>3076</v>
      </c>
      <c r="AE97" s="2">
        <v>5900</v>
      </c>
      <c r="AF97" s="2">
        <f>AE97-'2014 Registered Voters'!B97</f>
        <v>-1041</v>
      </c>
    </row>
    <row r="98" spans="1:32">
      <c r="A98" s="4" t="s">
        <v>95</v>
      </c>
      <c r="B98" s="4">
        <v>21</v>
      </c>
      <c r="C98" s="4">
        <v>43</v>
      </c>
      <c r="D98" s="4">
        <v>12</v>
      </c>
      <c r="E98" s="4">
        <v>20</v>
      </c>
      <c r="F98" s="4">
        <v>355</v>
      </c>
      <c r="G98" s="4">
        <v>684</v>
      </c>
      <c r="H98" s="4">
        <v>196</v>
      </c>
      <c r="I98" s="4">
        <v>486</v>
      </c>
      <c r="J98" s="4">
        <v>8</v>
      </c>
      <c r="K98" s="4">
        <v>55</v>
      </c>
      <c r="L98" s="4">
        <v>13</v>
      </c>
      <c r="M98" s="4">
        <v>46</v>
      </c>
      <c r="N98" s="4">
        <v>0</v>
      </c>
      <c r="O98" s="4">
        <v>1</v>
      </c>
      <c r="P98" s="4">
        <v>1</v>
      </c>
      <c r="Q98" s="4">
        <v>0</v>
      </c>
      <c r="R98" s="4">
        <v>9</v>
      </c>
      <c r="S98" s="4">
        <v>25</v>
      </c>
      <c r="T98" s="4">
        <v>15</v>
      </c>
      <c r="U98" s="4">
        <v>28</v>
      </c>
      <c r="V98" s="4">
        <v>145</v>
      </c>
      <c r="W98" s="4">
        <v>456</v>
      </c>
      <c r="X98" s="4">
        <v>154</v>
      </c>
      <c r="Y98" s="4">
        <v>410</v>
      </c>
      <c r="Z98" s="2">
        <v>3443</v>
      </c>
      <c r="AA98" s="2">
        <v>6398</v>
      </c>
      <c r="AB98" s="2">
        <v>3316</v>
      </c>
      <c r="AC98" s="2">
        <v>5682</v>
      </c>
      <c r="AD98" s="2">
        <v>7688</v>
      </c>
      <c r="AE98" s="2">
        <v>14334</v>
      </c>
      <c r="AF98" s="2">
        <f>AE98-'2014 Registered Voters'!B98</f>
        <v>0</v>
      </c>
    </row>
    <row r="99" spans="1:32">
      <c r="A99" s="4" t="s">
        <v>96</v>
      </c>
      <c r="B99" s="4">
        <v>1</v>
      </c>
      <c r="C99" s="4">
        <v>13</v>
      </c>
      <c r="D99" s="4">
        <v>0</v>
      </c>
      <c r="E99" s="4">
        <v>12</v>
      </c>
      <c r="F99" s="4">
        <v>515</v>
      </c>
      <c r="G99" s="4">
        <v>830</v>
      </c>
      <c r="H99" s="4">
        <v>298</v>
      </c>
      <c r="I99" s="4">
        <v>584</v>
      </c>
      <c r="J99" s="4">
        <v>4</v>
      </c>
      <c r="K99" s="4">
        <v>21</v>
      </c>
      <c r="L99" s="4">
        <v>9</v>
      </c>
      <c r="M99" s="4">
        <v>29</v>
      </c>
      <c r="N99" s="4">
        <v>0</v>
      </c>
      <c r="O99" s="4">
        <v>3</v>
      </c>
      <c r="P99" s="4">
        <v>0</v>
      </c>
      <c r="Q99" s="4">
        <v>2</v>
      </c>
      <c r="R99" s="4">
        <v>2</v>
      </c>
      <c r="S99" s="4">
        <v>7</v>
      </c>
      <c r="T99" s="4">
        <v>8</v>
      </c>
      <c r="U99" s="4">
        <v>13</v>
      </c>
      <c r="V99" s="4">
        <v>20</v>
      </c>
      <c r="W99" s="4">
        <v>50</v>
      </c>
      <c r="X99" s="4">
        <v>20</v>
      </c>
      <c r="Y99" s="4">
        <v>69</v>
      </c>
      <c r="Z99" s="4">
        <v>654</v>
      </c>
      <c r="AA99" s="2">
        <v>1383</v>
      </c>
      <c r="AB99" s="4">
        <v>670</v>
      </c>
      <c r="AC99" s="2">
        <v>1250</v>
      </c>
      <c r="AD99" s="2">
        <v>2201</v>
      </c>
      <c r="AE99" s="2">
        <v>4266</v>
      </c>
      <c r="AF99" s="2">
        <f>AE99-'2014 Registered Voters'!B99</f>
        <v>-1</v>
      </c>
    </row>
    <row r="100" spans="1:32">
      <c r="A100" s="4" t="s">
        <v>97</v>
      </c>
      <c r="B100" s="4">
        <v>4</v>
      </c>
      <c r="C100" s="4">
        <v>16</v>
      </c>
      <c r="D100" s="4">
        <v>2</v>
      </c>
      <c r="E100" s="4">
        <v>13</v>
      </c>
      <c r="F100" s="2">
        <v>1353</v>
      </c>
      <c r="G100" s="2">
        <v>2839</v>
      </c>
      <c r="H100" s="4">
        <v>683</v>
      </c>
      <c r="I100" s="2">
        <v>1769</v>
      </c>
      <c r="J100" s="4">
        <v>12</v>
      </c>
      <c r="K100" s="4">
        <v>36</v>
      </c>
      <c r="L100" s="4">
        <v>6</v>
      </c>
      <c r="M100" s="4">
        <v>18</v>
      </c>
      <c r="N100" s="4">
        <v>1</v>
      </c>
      <c r="O100" s="4">
        <v>2</v>
      </c>
      <c r="P100" s="4">
        <v>0</v>
      </c>
      <c r="Q100" s="4">
        <v>0</v>
      </c>
      <c r="R100" s="4">
        <v>3</v>
      </c>
      <c r="S100" s="4">
        <v>13</v>
      </c>
      <c r="T100" s="4">
        <v>1</v>
      </c>
      <c r="U100" s="4">
        <v>5</v>
      </c>
      <c r="V100" s="4">
        <v>46</v>
      </c>
      <c r="W100" s="4">
        <v>127</v>
      </c>
      <c r="X100" s="4">
        <v>35</v>
      </c>
      <c r="Y100" s="4">
        <v>145</v>
      </c>
      <c r="Z100" s="2">
        <v>2121</v>
      </c>
      <c r="AA100" s="2">
        <v>3870</v>
      </c>
      <c r="AB100" s="2">
        <v>1900</v>
      </c>
      <c r="AC100" s="2">
        <v>3246</v>
      </c>
      <c r="AD100" s="2">
        <v>6167</v>
      </c>
      <c r="AE100" s="2">
        <v>12099</v>
      </c>
      <c r="AF100" s="2">
        <f>AE100-'2014 Registered Voters'!B100</f>
        <v>2</v>
      </c>
    </row>
    <row r="101" spans="1:32">
      <c r="A101" s="4" t="s">
        <v>98</v>
      </c>
      <c r="B101" s="4">
        <v>6</v>
      </c>
      <c r="C101" s="4">
        <v>13</v>
      </c>
      <c r="D101" s="4">
        <v>3</v>
      </c>
      <c r="E101" s="4">
        <v>17</v>
      </c>
      <c r="F101" s="4">
        <v>743</v>
      </c>
      <c r="G101" s="2">
        <v>1479</v>
      </c>
      <c r="H101" s="4">
        <v>450</v>
      </c>
      <c r="I101" s="2">
        <v>1152</v>
      </c>
      <c r="J101" s="4">
        <v>8</v>
      </c>
      <c r="K101" s="4">
        <v>22</v>
      </c>
      <c r="L101" s="4">
        <v>6</v>
      </c>
      <c r="M101" s="4">
        <v>11</v>
      </c>
      <c r="N101" s="4">
        <v>0</v>
      </c>
      <c r="O101" s="4">
        <v>0</v>
      </c>
      <c r="P101" s="4">
        <v>0</v>
      </c>
      <c r="Q101" s="4">
        <v>2</v>
      </c>
      <c r="R101" s="4">
        <v>1</v>
      </c>
      <c r="S101" s="4">
        <v>17</v>
      </c>
      <c r="T101" s="4">
        <v>2</v>
      </c>
      <c r="U101" s="4">
        <v>13</v>
      </c>
      <c r="V101" s="4">
        <v>64</v>
      </c>
      <c r="W101" s="4">
        <v>173</v>
      </c>
      <c r="X101" s="4">
        <v>69</v>
      </c>
      <c r="Y101" s="4">
        <v>190</v>
      </c>
      <c r="Z101" s="2">
        <v>1317</v>
      </c>
      <c r="AA101" s="2">
        <v>2714</v>
      </c>
      <c r="AB101" s="2">
        <v>1266</v>
      </c>
      <c r="AC101" s="2">
        <v>2507</v>
      </c>
      <c r="AD101" s="2">
        <v>3935</v>
      </c>
      <c r="AE101" s="2">
        <v>8310</v>
      </c>
      <c r="AF101" s="2">
        <f>AE101-'2014 Registered Voters'!B101</f>
        <v>87</v>
      </c>
    </row>
    <row r="102" spans="1:32">
      <c r="A102" s="4" t="s">
        <v>99</v>
      </c>
      <c r="B102" s="4">
        <v>5</v>
      </c>
      <c r="C102" s="4">
        <v>8</v>
      </c>
      <c r="D102" s="4">
        <v>5</v>
      </c>
      <c r="E102" s="4">
        <v>11</v>
      </c>
      <c r="F102" s="2">
        <v>1410</v>
      </c>
      <c r="G102" s="2">
        <v>2746</v>
      </c>
      <c r="H102" s="4">
        <v>777</v>
      </c>
      <c r="I102" s="2">
        <v>1902</v>
      </c>
      <c r="J102" s="4">
        <v>5</v>
      </c>
      <c r="K102" s="4">
        <v>19</v>
      </c>
      <c r="L102" s="4">
        <v>4</v>
      </c>
      <c r="M102" s="4">
        <v>16</v>
      </c>
      <c r="N102" s="4">
        <v>0</v>
      </c>
      <c r="O102" s="4">
        <v>4</v>
      </c>
      <c r="P102" s="4">
        <v>0</v>
      </c>
      <c r="Q102" s="4">
        <v>0</v>
      </c>
      <c r="R102" s="4">
        <v>12</v>
      </c>
      <c r="S102" s="4">
        <v>25</v>
      </c>
      <c r="T102" s="4">
        <v>5</v>
      </c>
      <c r="U102" s="4">
        <v>11</v>
      </c>
      <c r="V102" s="4">
        <v>114</v>
      </c>
      <c r="W102" s="4">
        <v>297</v>
      </c>
      <c r="X102" s="4">
        <v>69</v>
      </c>
      <c r="Y102" s="4">
        <v>253</v>
      </c>
      <c r="Z102" s="2">
        <v>1976</v>
      </c>
      <c r="AA102" s="2">
        <v>3645</v>
      </c>
      <c r="AB102" s="2">
        <v>1843</v>
      </c>
      <c r="AC102" s="2">
        <v>3234</v>
      </c>
      <c r="AD102" s="2">
        <v>6225</v>
      </c>
      <c r="AE102" s="2">
        <v>12171</v>
      </c>
      <c r="AF102" s="2">
        <f>AE102-'2014 Registered Voters'!B102</f>
        <v>-4</v>
      </c>
    </row>
    <row r="103" spans="1:32">
      <c r="A103" s="4" t="s">
        <v>100</v>
      </c>
      <c r="B103" s="4">
        <v>0</v>
      </c>
      <c r="C103" s="4">
        <v>2</v>
      </c>
      <c r="D103" s="4">
        <v>0</v>
      </c>
      <c r="E103" s="4">
        <v>2</v>
      </c>
      <c r="F103" s="4">
        <v>174</v>
      </c>
      <c r="G103" s="4">
        <v>563</v>
      </c>
      <c r="H103" s="4">
        <v>87</v>
      </c>
      <c r="I103" s="4">
        <v>362</v>
      </c>
      <c r="J103" s="4">
        <v>0</v>
      </c>
      <c r="K103" s="4">
        <v>4</v>
      </c>
      <c r="L103" s="4">
        <v>1</v>
      </c>
      <c r="M103" s="4">
        <v>5</v>
      </c>
      <c r="N103" s="4">
        <v>0</v>
      </c>
      <c r="O103" s="4">
        <v>1</v>
      </c>
      <c r="P103" s="4">
        <v>0</v>
      </c>
      <c r="Q103" s="4">
        <v>0</v>
      </c>
      <c r="R103" s="4">
        <v>2</v>
      </c>
      <c r="S103" s="4">
        <v>5</v>
      </c>
      <c r="T103" s="4">
        <v>1</v>
      </c>
      <c r="U103" s="4">
        <v>3</v>
      </c>
      <c r="V103" s="4">
        <v>7</v>
      </c>
      <c r="W103" s="4">
        <v>31</v>
      </c>
      <c r="X103" s="4">
        <v>6</v>
      </c>
      <c r="Y103" s="4">
        <v>24</v>
      </c>
      <c r="Z103" s="4">
        <v>617</v>
      </c>
      <c r="AA103" s="2">
        <v>1371</v>
      </c>
      <c r="AB103" s="4">
        <v>576</v>
      </c>
      <c r="AC103" s="2">
        <v>1232</v>
      </c>
      <c r="AD103" s="2">
        <v>1471</v>
      </c>
      <c r="AE103" s="2">
        <v>3605</v>
      </c>
      <c r="AF103" s="2">
        <f>AE103-'2014 Registered Voters'!B103</f>
        <v>-1</v>
      </c>
    </row>
    <row r="104" spans="1:32">
      <c r="A104" s="4" t="s">
        <v>101</v>
      </c>
      <c r="B104" s="4">
        <v>6</v>
      </c>
      <c r="C104" s="4">
        <v>21</v>
      </c>
      <c r="D104" s="4">
        <v>2</v>
      </c>
      <c r="E104" s="4">
        <v>12</v>
      </c>
      <c r="F104" s="2">
        <v>1398</v>
      </c>
      <c r="G104" s="2">
        <v>3013</v>
      </c>
      <c r="H104" s="4">
        <v>698</v>
      </c>
      <c r="I104" s="2">
        <v>1865</v>
      </c>
      <c r="J104" s="4">
        <v>4</v>
      </c>
      <c r="K104" s="4">
        <v>35</v>
      </c>
      <c r="L104" s="4">
        <v>4</v>
      </c>
      <c r="M104" s="4">
        <v>36</v>
      </c>
      <c r="N104" s="4">
        <v>0</v>
      </c>
      <c r="O104" s="4">
        <v>0</v>
      </c>
      <c r="P104" s="4">
        <v>0</v>
      </c>
      <c r="Q104" s="4">
        <v>0</v>
      </c>
      <c r="R104" s="4">
        <v>4</v>
      </c>
      <c r="S104" s="4">
        <v>10</v>
      </c>
      <c r="T104" s="4">
        <v>0</v>
      </c>
      <c r="U104" s="4">
        <v>2</v>
      </c>
      <c r="V104" s="4">
        <v>44</v>
      </c>
      <c r="W104" s="4">
        <v>142</v>
      </c>
      <c r="X104" s="4">
        <v>28</v>
      </c>
      <c r="Y104" s="4">
        <v>130</v>
      </c>
      <c r="Z104" s="2">
        <v>1500</v>
      </c>
      <c r="AA104" s="2">
        <v>3000</v>
      </c>
      <c r="AB104" s="2">
        <v>1398</v>
      </c>
      <c r="AC104" s="2">
        <v>2600</v>
      </c>
      <c r="AD104" s="2">
        <v>5086</v>
      </c>
      <c r="AE104" s="2">
        <v>10866</v>
      </c>
      <c r="AF104" s="2">
        <f>AE104-'2014 Registered Voters'!B104</f>
        <v>5</v>
      </c>
    </row>
    <row r="105" spans="1:32">
      <c r="A105" s="4" t="s">
        <v>102</v>
      </c>
      <c r="B105" s="4">
        <v>9</v>
      </c>
      <c r="C105" s="4">
        <v>36</v>
      </c>
      <c r="D105" s="4">
        <v>10</v>
      </c>
      <c r="E105" s="4">
        <v>25</v>
      </c>
      <c r="F105" s="2">
        <v>1059</v>
      </c>
      <c r="G105" s="2">
        <v>1955</v>
      </c>
      <c r="H105" s="4">
        <v>578</v>
      </c>
      <c r="I105" s="2">
        <v>1348</v>
      </c>
      <c r="J105" s="4">
        <v>13</v>
      </c>
      <c r="K105" s="4">
        <v>40</v>
      </c>
      <c r="L105" s="4">
        <v>8</v>
      </c>
      <c r="M105" s="4">
        <v>27</v>
      </c>
      <c r="N105" s="4">
        <v>0</v>
      </c>
      <c r="O105" s="4">
        <v>1</v>
      </c>
      <c r="P105" s="4">
        <v>0</v>
      </c>
      <c r="Q105" s="4">
        <v>0</v>
      </c>
      <c r="R105" s="4">
        <v>12</v>
      </c>
      <c r="S105" s="4">
        <v>32</v>
      </c>
      <c r="T105" s="4">
        <v>20</v>
      </c>
      <c r="U105" s="4">
        <v>38</v>
      </c>
      <c r="V105" s="4">
        <v>159</v>
      </c>
      <c r="W105" s="4">
        <v>377</v>
      </c>
      <c r="X105" s="4">
        <v>171</v>
      </c>
      <c r="Y105" s="4">
        <v>407</v>
      </c>
      <c r="Z105" s="2">
        <v>3400</v>
      </c>
      <c r="AA105" s="2">
        <v>5895</v>
      </c>
      <c r="AB105" s="2">
        <v>3284</v>
      </c>
      <c r="AC105" s="2">
        <v>5260</v>
      </c>
      <c r="AD105" s="2">
        <v>8723</v>
      </c>
      <c r="AE105" s="2">
        <v>15441</v>
      </c>
      <c r="AF105" s="2">
        <f>AE105-'2014 Registered Voters'!B105</f>
        <v>-6</v>
      </c>
    </row>
    <row r="106" spans="1:32">
      <c r="A106" s="4" t="s">
        <v>103</v>
      </c>
      <c r="B106" s="4">
        <v>1</v>
      </c>
      <c r="C106" s="4">
        <v>3</v>
      </c>
      <c r="D106" s="4">
        <v>0</v>
      </c>
      <c r="E106" s="4">
        <v>2</v>
      </c>
      <c r="F106" s="4">
        <v>290</v>
      </c>
      <c r="G106" s="4">
        <v>639</v>
      </c>
      <c r="H106" s="4">
        <v>172</v>
      </c>
      <c r="I106" s="4">
        <v>480</v>
      </c>
      <c r="J106" s="4">
        <v>3</v>
      </c>
      <c r="K106" s="4">
        <v>23</v>
      </c>
      <c r="L106" s="4">
        <v>1</v>
      </c>
      <c r="M106" s="4">
        <v>19</v>
      </c>
      <c r="N106" s="4">
        <v>0</v>
      </c>
      <c r="O106" s="4">
        <v>0</v>
      </c>
      <c r="P106" s="4">
        <v>0</v>
      </c>
      <c r="Q106" s="4">
        <v>0</v>
      </c>
      <c r="R106" s="4">
        <v>1</v>
      </c>
      <c r="S106" s="4">
        <v>5</v>
      </c>
      <c r="T106" s="4">
        <v>1</v>
      </c>
      <c r="U106" s="4">
        <v>2</v>
      </c>
      <c r="V106" s="4">
        <v>5</v>
      </c>
      <c r="W106" s="4">
        <v>24</v>
      </c>
      <c r="X106" s="4">
        <v>8</v>
      </c>
      <c r="Y106" s="4">
        <v>31</v>
      </c>
      <c r="Z106" s="4">
        <v>965</v>
      </c>
      <c r="AA106" s="2">
        <v>1818</v>
      </c>
      <c r="AB106" s="4">
        <v>910</v>
      </c>
      <c r="AC106" s="2">
        <v>1643</v>
      </c>
      <c r="AD106" s="2">
        <v>2357</v>
      </c>
      <c r="AE106" s="2">
        <v>4689</v>
      </c>
      <c r="AF106" s="2">
        <f>AE106-'2014 Registered Voters'!B106</f>
        <v>-2</v>
      </c>
    </row>
    <row r="107" spans="1:32">
      <c r="A107" s="4" t="s">
        <v>104</v>
      </c>
      <c r="B107" s="4">
        <v>5</v>
      </c>
      <c r="C107" s="4">
        <v>15</v>
      </c>
      <c r="D107" s="4">
        <v>3</v>
      </c>
      <c r="E107" s="4">
        <v>13</v>
      </c>
      <c r="F107" s="4">
        <v>739</v>
      </c>
      <c r="G107" s="2">
        <v>1380</v>
      </c>
      <c r="H107" s="4">
        <v>398</v>
      </c>
      <c r="I107" s="4">
        <v>918</v>
      </c>
      <c r="J107" s="4">
        <v>17</v>
      </c>
      <c r="K107" s="4">
        <v>35</v>
      </c>
      <c r="L107" s="4">
        <v>10</v>
      </c>
      <c r="M107" s="4">
        <v>28</v>
      </c>
      <c r="N107" s="4">
        <v>1</v>
      </c>
      <c r="O107" s="4">
        <v>2</v>
      </c>
      <c r="P107" s="4">
        <v>0</v>
      </c>
      <c r="Q107" s="4">
        <v>0</v>
      </c>
      <c r="R107" s="4">
        <v>11</v>
      </c>
      <c r="S107" s="4">
        <v>14</v>
      </c>
      <c r="T107" s="4">
        <v>3</v>
      </c>
      <c r="U107" s="4">
        <v>12</v>
      </c>
      <c r="V107" s="4">
        <v>86</v>
      </c>
      <c r="W107" s="4">
        <v>216</v>
      </c>
      <c r="X107" s="4">
        <v>82</v>
      </c>
      <c r="Y107" s="4">
        <v>205</v>
      </c>
      <c r="Z107" s="2">
        <v>2635</v>
      </c>
      <c r="AA107" s="2">
        <v>4223</v>
      </c>
      <c r="AB107" s="2">
        <v>2450</v>
      </c>
      <c r="AC107" s="2">
        <v>3796</v>
      </c>
      <c r="AD107" s="2">
        <v>6440</v>
      </c>
      <c r="AE107" s="2">
        <v>10857</v>
      </c>
      <c r="AF107" s="2">
        <f>AE107-'2014 Registered Voters'!B107</f>
        <v>231</v>
      </c>
    </row>
    <row r="108" spans="1:32">
      <c r="A108" s="4" t="s">
        <v>105</v>
      </c>
      <c r="B108" s="4">
        <v>4</v>
      </c>
      <c r="C108" s="4">
        <v>14</v>
      </c>
      <c r="D108" s="4">
        <v>2</v>
      </c>
      <c r="E108" s="4">
        <v>8</v>
      </c>
      <c r="F108" s="4">
        <v>8</v>
      </c>
      <c r="G108" s="4">
        <v>33</v>
      </c>
      <c r="H108" s="4">
        <v>6</v>
      </c>
      <c r="I108" s="4">
        <v>43</v>
      </c>
      <c r="J108" s="4">
        <v>35</v>
      </c>
      <c r="K108" s="4">
        <v>251</v>
      </c>
      <c r="L108" s="4">
        <v>42</v>
      </c>
      <c r="M108" s="4">
        <v>270</v>
      </c>
      <c r="N108" s="4">
        <v>1</v>
      </c>
      <c r="O108" s="4">
        <v>4</v>
      </c>
      <c r="P108" s="4">
        <v>0</v>
      </c>
      <c r="Q108" s="4">
        <v>1</v>
      </c>
      <c r="R108" s="4">
        <v>9</v>
      </c>
      <c r="S108" s="4">
        <v>34</v>
      </c>
      <c r="T108" s="4">
        <v>10</v>
      </c>
      <c r="U108" s="4">
        <v>38</v>
      </c>
      <c r="V108" s="4">
        <v>141</v>
      </c>
      <c r="W108" s="4">
        <v>633</v>
      </c>
      <c r="X108" s="4">
        <v>142</v>
      </c>
      <c r="Y108" s="4">
        <v>663</v>
      </c>
      <c r="Z108" s="2">
        <v>2853</v>
      </c>
      <c r="AA108" s="2">
        <v>7392</v>
      </c>
      <c r="AB108" s="2">
        <v>2936</v>
      </c>
      <c r="AC108" s="2">
        <v>6741</v>
      </c>
      <c r="AD108" s="2">
        <v>6189</v>
      </c>
      <c r="AE108" s="2">
        <v>16125</v>
      </c>
      <c r="AF108" s="2">
        <f>AE108-'2014 Registered Voters'!B108</f>
        <v>-1</v>
      </c>
    </row>
    <row r="109" spans="1:32">
      <c r="A109" s="4" t="s">
        <v>106</v>
      </c>
      <c r="B109" s="4">
        <v>185</v>
      </c>
      <c r="C109" s="4">
        <v>696</v>
      </c>
      <c r="D109" s="4">
        <v>120</v>
      </c>
      <c r="E109" s="4">
        <v>504</v>
      </c>
      <c r="F109" s="2">
        <v>12419</v>
      </c>
      <c r="G109" s="2">
        <v>29052</v>
      </c>
      <c r="H109" s="2">
        <v>6875</v>
      </c>
      <c r="I109" s="2">
        <v>18798</v>
      </c>
      <c r="J109" s="4">
        <v>208</v>
      </c>
      <c r="K109" s="2">
        <v>1128</v>
      </c>
      <c r="L109" s="4">
        <v>196</v>
      </c>
      <c r="M109" s="4">
        <v>945</v>
      </c>
      <c r="N109" s="4">
        <v>2</v>
      </c>
      <c r="O109" s="4">
        <v>31</v>
      </c>
      <c r="P109" s="4">
        <v>2</v>
      </c>
      <c r="Q109" s="4">
        <v>22</v>
      </c>
      <c r="R109" s="4">
        <v>154</v>
      </c>
      <c r="S109" s="4">
        <v>725</v>
      </c>
      <c r="T109" s="4">
        <v>104</v>
      </c>
      <c r="U109" s="4">
        <v>441</v>
      </c>
      <c r="V109" s="4">
        <v>705</v>
      </c>
      <c r="W109" s="2">
        <v>2659</v>
      </c>
      <c r="X109" s="4">
        <v>575</v>
      </c>
      <c r="Y109" s="2">
        <v>2424</v>
      </c>
      <c r="Z109" s="2">
        <v>10769</v>
      </c>
      <c r="AA109" s="2">
        <v>23877</v>
      </c>
      <c r="AB109" s="2">
        <v>9539</v>
      </c>
      <c r="AC109" s="2">
        <v>19137</v>
      </c>
      <c r="AD109" s="2">
        <v>41853</v>
      </c>
      <c r="AE109" s="2">
        <v>100439</v>
      </c>
      <c r="AF109" s="2">
        <f>AE109-'2014 Registered Voters'!B109</f>
        <v>1</v>
      </c>
    </row>
    <row r="110" spans="1:32">
      <c r="A110" s="4" t="s">
        <v>107</v>
      </c>
      <c r="B110" s="4">
        <v>41</v>
      </c>
      <c r="C110" s="4">
        <v>122</v>
      </c>
      <c r="D110" s="4">
        <v>23</v>
      </c>
      <c r="E110" s="4">
        <v>93</v>
      </c>
      <c r="F110" s="2">
        <v>7749</v>
      </c>
      <c r="G110" s="2">
        <v>14168</v>
      </c>
      <c r="H110" s="2">
        <v>4190</v>
      </c>
      <c r="I110" s="2">
        <v>9234</v>
      </c>
      <c r="J110" s="4">
        <v>99</v>
      </c>
      <c r="K110" s="4">
        <v>365</v>
      </c>
      <c r="L110" s="4">
        <v>67</v>
      </c>
      <c r="M110" s="4">
        <v>247</v>
      </c>
      <c r="N110" s="4">
        <v>4</v>
      </c>
      <c r="O110" s="4">
        <v>11</v>
      </c>
      <c r="P110" s="4">
        <v>7</v>
      </c>
      <c r="Q110" s="4">
        <v>11</v>
      </c>
      <c r="R110" s="4">
        <v>54</v>
      </c>
      <c r="S110" s="4">
        <v>179</v>
      </c>
      <c r="T110" s="4">
        <v>33</v>
      </c>
      <c r="U110" s="4">
        <v>116</v>
      </c>
      <c r="V110" s="4">
        <v>515</v>
      </c>
      <c r="W110" s="2">
        <v>1867</v>
      </c>
      <c r="X110" s="4">
        <v>451</v>
      </c>
      <c r="Y110" s="2">
        <v>1872</v>
      </c>
      <c r="Z110" s="2">
        <v>8124</v>
      </c>
      <c r="AA110" s="2">
        <v>14943</v>
      </c>
      <c r="AB110" s="2">
        <v>7400</v>
      </c>
      <c r="AC110" s="2">
        <v>13053</v>
      </c>
      <c r="AD110" s="2">
        <v>28757</v>
      </c>
      <c r="AE110" s="2">
        <v>56281</v>
      </c>
      <c r="AF110" s="2">
        <f>AE110-'2014 Registered Voters'!B110</f>
        <v>-25</v>
      </c>
    </row>
    <row r="111" spans="1:32">
      <c r="A111" s="4" t="s">
        <v>108</v>
      </c>
      <c r="B111" s="4">
        <v>45</v>
      </c>
      <c r="C111" s="4">
        <v>156</v>
      </c>
      <c r="D111" s="4">
        <v>57</v>
      </c>
      <c r="E111" s="4">
        <v>130</v>
      </c>
      <c r="F111" s="4">
        <v>278</v>
      </c>
      <c r="G111" s="4">
        <v>485</v>
      </c>
      <c r="H111" s="4">
        <v>166</v>
      </c>
      <c r="I111" s="4">
        <v>359</v>
      </c>
      <c r="J111" s="4">
        <v>54</v>
      </c>
      <c r="K111" s="4">
        <v>121</v>
      </c>
      <c r="L111" s="4">
        <v>49</v>
      </c>
      <c r="M111" s="4">
        <v>115</v>
      </c>
      <c r="N111" s="4">
        <v>0</v>
      </c>
      <c r="O111" s="4">
        <v>1</v>
      </c>
      <c r="P111" s="4">
        <v>0</v>
      </c>
      <c r="Q111" s="4">
        <v>1</v>
      </c>
      <c r="R111" s="4">
        <v>29</v>
      </c>
      <c r="S111" s="4">
        <v>64</v>
      </c>
      <c r="T111" s="4">
        <v>35</v>
      </c>
      <c r="U111" s="4">
        <v>79</v>
      </c>
      <c r="V111" s="4">
        <v>394</v>
      </c>
      <c r="W111" s="4">
        <v>878</v>
      </c>
      <c r="X111" s="4">
        <v>400</v>
      </c>
      <c r="Y111" s="4">
        <v>892</v>
      </c>
      <c r="Z111" s="2">
        <v>6283</v>
      </c>
      <c r="AA111" s="2">
        <v>10157</v>
      </c>
      <c r="AB111" s="2">
        <v>5894</v>
      </c>
      <c r="AC111" s="2">
        <v>9086</v>
      </c>
      <c r="AD111" s="2">
        <v>13684</v>
      </c>
      <c r="AE111" s="2">
        <v>22524</v>
      </c>
      <c r="AF111" s="2">
        <f>AE111-'2014 Registered Voters'!B111</f>
        <v>-2</v>
      </c>
    </row>
    <row r="112" spans="1:32">
      <c r="A112" s="4" t="s">
        <v>109</v>
      </c>
      <c r="B112" s="4">
        <v>7</v>
      </c>
      <c r="C112" s="4">
        <v>11</v>
      </c>
      <c r="D112" s="4">
        <v>1</v>
      </c>
      <c r="E112" s="4">
        <v>8</v>
      </c>
      <c r="F112" s="4">
        <v>351</v>
      </c>
      <c r="G112" s="4">
        <v>639</v>
      </c>
      <c r="H112" s="4">
        <v>204</v>
      </c>
      <c r="I112" s="4">
        <v>475</v>
      </c>
      <c r="J112" s="4">
        <v>8</v>
      </c>
      <c r="K112" s="4">
        <v>23</v>
      </c>
      <c r="L112" s="4">
        <v>6</v>
      </c>
      <c r="M112" s="4">
        <v>20</v>
      </c>
      <c r="N112" s="4">
        <v>1</v>
      </c>
      <c r="O112" s="4">
        <v>1</v>
      </c>
      <c r="P112" s="4">
        <v>1</v>
      </c>
      <c r="Q112" s="4">
        <v>2</v>
      </c>
      <c r="R112" s="4">
        <v>9</v>
      </c>
      <c r="S112" s="4">
        <v>19</v>
      </c>
      <c r="T112" s="4">
        <v>4</v>
      </c>
      <c r="U112" s="4">
        <v>12</v>
      </c>
      <c r="V112" s="4">
        <v>71</v>
      </c>
      <c r="W112" s="4">
        <v>203</v>
      </c>
      <c r="X112" s="4">
        <v>67</v>
      </c>
      <c r="Y112" s="4">
        <v>220</v>
      </c>
      <c r="Z112" s="2">
        <v>1754</v>
      </c>
      <c r="AA112" s="2">
        <v>3147</v>
      </c>
      <c r="AB112" s="2">
        <v>1690</v>
      </c>
      <c r="AC112" s="2">
        <v>2825</v>
      </c>
      <c r="AD112" s="2">
        <v>4174</v>
      </c>
      <c r="AE112" s="2">
        <v>7605</v>
      </c>
      <c r="AF112" s="2">
        <f>AE112-'2014 Registered Voters'!B112</f>
        <v>-3</v>
      </c>
    </row>
    <row r="113" spans="1:32">
      <c r="A113" s="4" t="s">
        <v>110</v>
      </c>
      <c r="B113" s="4">
        <v>66</v>
      </c>
      <c r="C113" s="4">
        <v>190</v>
      </c>
      <c r="D113" s="4">
        <v>46</v>
      </c>
      <c r="E113" s="4">
        <v>144</v>
      </c>
      <c r="F113" s="2">
        <v>3761</v>
      </c>
      <c r="G113" s="2">
        <v>6953</v>
      </c>
      <c r="H113" s="2">
        <v>2201</v>
      </c>
      <c r="I113" s="2">
        <v>4809</v>
      </c>
      <c r="J113" s="4">
        <v>231</v>
      </c>
      <c r="K113" s="4">
        <v>711</v>
      </c>
      <c r="L113" s="4">
        <v>179</v>
      </c>
      <c r="M113" s="4">
        <v>580</v>
      </c>
      <c r="N113" s="4">
        <v>2</v>
      </c>
      <c r="O113" s="4">
        <v>13</v>
      </c>
      <c r="P113" s="4">
        <v>2</v>
      </c>
      <c r="Q113" s="4">
        <v>7</v>
      </c>
      <c r="R113" s="4">
        <v>122</v>
      </c>
      <c r="S113" s="4">
        <v>329</v>
      </c>
      <c r="T113" s="4">
        <v>101</v>
      </c>
      <c r="U113" s="4">
        <v>280</v>
      </c>
      <c r="V113" s="2">
        <v>1364</v>
      </c>
      <c r="W113" s="2">
        <v>3646</v>
      </c>
      <c r="X113" s="2">
        <v>1231</v>
      </c>
      <c r="Y113" s="2">
        <v>3471</v>
      </c>
      <c r="Z113" s="2">
        <v>14281</v>
      </c>
      <c r="AA113" s="2">
        <v>29196</v>
      </c>
      <c r="AB113" s="2">
        <v>13231</v>
      </c>
      <c r="AC113" s="2">
        <v>25744</v>
      </c>
      <c r="AD113" s="2">
        <v>36818</v>
      </c>
      <c r="AE113" s="2">
        <v>76073</v>
      </c>
      <c r="AF113" s="2">
        <f>AE113-'2014 Registered Voters'!B113</f>
        <v>-15</v>
      </c>
    </row>
    <row r="114" spans="1:32">
      <c r="A114" s="4" t="s">
        <v>111</v>
      </c>
      <c r="B114" s="4">
        <v>16</v>
      </c>
      <c r="C114" s="4">
        <v>30</v>
      </c>
      <c r="D114" s="4">
        <v>6</v>
      </c>
      <c r="E114" s="4">
        <v>26</v>
      </c>
      <c r="F114" s="2">
        <v>1822</v>
      </c>
      <c r="G114" s="2">
        <v>3883</v>
      </c>
      <c r="H114" s="2">
        <v>1194</v>
      </c>
      <c r="I114" s="2">
        <v>2837</v>
      </c>
      <c r="J114" s="4">
        <v>38</v>
      </c>
      <c r="K114" s="4">
        <v>128</v>
      </c>
      <c r="L114" s="4">
        <v>21</v>
      </c>
      <c r="M114" s="4">
        <v>91</v>
      </c>
      <c r="N114" s="4">
        <v>2</v>
      </c>
      <c r="O114" s="4">
        <v>3</v>
      </c>
      <c r="P114" s="4">
        <v>4</v>
      </c>
      <c r="Q114" s="4">
        <v>8</v>
      </c>
      <c r="R114" s="4">
        <v>11</v>
      </c>
      <c r="S114" s="4">
        <v>34</v>
      </c>
      <c r="T114" s="4">
        <v>10</v>
      </c>
      <c r="U114" s="4">
        <v>26</v>
      </c>
      <c r="V114" s="4">
        <v>63</v>
      </c>
      <c r="W114" s="4">
        <v>200</v>
      </c>
      <c r="X114" s="4">
        <v>55</v>
      </c>
      <c r="Y114" s="4">
        <v>214</v>
      </c>
      <c r="Z114" s="2">
        <v>2119</v>
      </c>
      <c r="AA114" s="2">
        <v>3690</v>
      </c>
      <c r="AB114" s="2">
        <v>2061</v>
      </c>
      <c r="AC114" s="2">
        <v>3343</v>
      </c>
      <c r="AD114" s="2">
        <v>7422</v>
      </c>
      <c r="AE114" s="2">
        <v>14513</v>
      </c>
      <c r="AF114" s="2">
        <f>AE114-'2014 Registered Voters'!B114</f>
        <v>7</v>
      </c>
    </row>
    <row r="115" spans="1:32">
      <c r="A115" s="4" t="s">
        <v>112</v>
      </c>
      <c r="B115" s="4">
        <v>5</v>
      </c>
      <c r="C115" s="4">
        <v>27</v>
      </c>
      <c r="D115" s="4">
        <v>10</v>
      </c>
      <c r="E115" s="4">
        <v>22</v>
      </c>
      <c r="F115" s="4">
        <v>22</v>
      </c>
      <c r="G115" s="4">
        <v>61</v>
      </c>
      <c r="H115" s="4">
        <v>19</v>
      </c>
      <c r="I115" s="4">
        <v>60</v>
      </c>
      <c r="J115" s="4">
        <v>33</v>
      </c>
      <c r="K115" s="4">
        <v>82</v>
      </c>
      <c r="L115" s="4">
        <v>20</v>
      </c>
      <c r="M115" s="4">
        <v>46</v>
      </c>
      <c r="N115" s="4">
        <v>1</v>
      </c>
      <c r="O115" s="4">
        <v>6</v>
      </c>
      <c r="P115" s="4">
        <v>1</v>
      </c>
      <c r="Q115" s="4">
        <v>3</v>
      </c>
      <c r="R115" s="4">
        <v>6</v>
      </c>
      <c r="S115" s="4">
        <v>22</v>
      </c>
      <c r="T115" s="4">
        <v>8</v>
      </c>
      <c r="U115" s="4">
        <v>23</v>
      </c>
      <c r="V115" s="4">
        <v>67</v>
      </c>
      <c r="W115" s="4">
        <v>218</v>
      </c>
      <c r="X115" s="4">
        <v>77</v>
      </c>
      <c r="Y115" s="4">
        <v>237</v>
      </c>
      <c r="Z115" s="2">
        <v>4432</v>
      </c>
      <c r="AA115" s="2">
        <v>8406</v>
      </c>
      <c r="AB115" s="2">
        <v>4278</v>
      </c>
      <c r="AC115" s="2">
        <v>7381</v>
      </c>
      <c r="AD115" s="2">
        <v>8979</v>
      </c>
      <c r="AE115" s="2">
        <v>16594</v>
      </c>
      <c r="AF115" s="2">
        <f>AE115-'2014 Registered Voters'!B115</f>
        <v>0</v>
      </c>
    </row>
    <row r="116" spans="1:32">
      <c r="A116" s="4" t="s">
        <v>113</v>
      </c>
      <c r="B116" s="4">
        <v>1</v>
      </c>
      <c r="C116" s="4">
        <v>11</v>
      </c>
      <c r="D116" s="4">
        <v>1</v>
      </c>
      <c r="E116" s="4">
        <v>9</v>
      </c>
      <c r="F116" s="4">
        <v>169</v>
      </c>
      <c r="G116" s="4">
        <v>468</v>
      </c>
      <c r="H116" s="4">
        <v>111</v>
      </c>
      <c r="I116" s="4">
        <v>335</v>
      </c>
      <c r="J116" s="4">
        <v>4</v>
      </c>
      <c r="K116" s="4">
        <v>29</v>
      </c>
      <c r="L116" s="4">
        <v>2</v>
      </c>
      <c r="M116" s="4">
        <v>15</v>
      </c>
      <c r="N116" s="4">
        <v>0</v>
      </c>
      <c r="O116" s="4">
        <v>1</v>
      </c>
      <c r="P116" s="4">
        <v>2</v>
      </c>
      <c r="Q116" s="4">
        <v>2</v>
      </c>
      <c r="R116" s="4">
        <v>1</v>
      </c>
      <c r="S116" s="4">
        <v>9</v>
      </c>
      <c r="T116" s="4">
        <v>2</v>
      </c>
      <c r="U116" s="4">
        <v>13</v>
      </c>
      <c r="V116" s="4">
        <v>75</v>
      </c>
      <c r="W116" s="4">
        <v>329</v>
      </c>
      <c r="X116" s="4">
        <v>72</v>
      </c>
      <c r="Y116" s="4">
        <v>363</v>
      </c>
      <c r="Z116" s="2">
        <v>1857</v>
      </c>
      <c r="AA116" s="2">
        <v>4180</v>
      </c>
      <c r="AB116" s="2">
        <v>1737</v>
      </c>
      <c r="AC116" s="2">
        <v>3557</v>
      </c>
      <c r="AD116" s="2">
        <v>4034</v>
      </c>
      <c r="AE116" s="2">
        <v>9321</v>
      </c>
      <c r="AF116" s="2">
        <f>AE116-'2014 Registered Voters'!B116</f>
        <v>5</v>
      </c>
    </row>
    <row r="117" spans="1:32">
      <c r="A117" s="4" t="s">
        <v>114</v>
      </c>
      <c r="B117" s="4">
        <v>8</v>
      </c>
      <c r="C117" s="4">
        <v>15</v>
      </c>
      <c r="D117" s="4">
        <v>3</v>
      </c>
      <c r="E117" s="4">
        <v>7</v>
      </c>
      <c r="F117" s="4">
        <v>327</v>
      </c>
      <c r="G117" s="4">
        <v>559</v>
      </c>
      <c r="H117" s="4">
        <v>225</v>
      </c>
      <c r="I117" s="4">
        <v>453</v>
      </c>
      <c r="J117" s="4">
        <v>6</v>
      </c>
      <c r="K117" s="4">
        <v>17</v>
      </c>
      <c r="L117" s="4">
        <v>4</v>
      </c>
      <c r="M117" s="4">
        <v>17</v>
      </c>
      <c r="N117" s="4">
        <v>0</v>
      </c>
      <c r="O117" s="4">
        <v>0</v>
      </c>
      <c r="P117" s="4">
        <v>0</v>
      </c>
      <c r="Q117" s="4">
        <v>2</v>
      </c>
      <c r="R117" s="4">
        <v>6</v>
      </c>
      <c r="S117" s="4">
        <v>24</v>
      </c>
      <c r="T117" s="4">
        <v>8</v>
      </c>
      <c r="U117" s="4">
        <v>13</v>
      </c>
      <c r="V117" s="4">
        <v>124</v>
      </c>
      <c r="W117" s="4">
        <v>278</v>
      </c>
      <c r="X117" s="4">
        <v>125</v>
      </c>
      <c r="Y117" s="4">
        <v>311</v>
      </c>
      <c r="Z117" s="2">
        <v>2486</v>
      </c>
      <c r="AA117" s="2">
        <v>4425</v>
      </c>
      <c r="AB117" s="2">
        <v>2394</v>
      </c>
      <c r="AC117" s="2">
        <v>4039</v>
      </c>
      <c r="AD117" s="2">
        <v>5716</v>
      </c>
      <c r="AE117" s="2">
        <v>10160</v>
      </c>
      <c r="AF117" s="2">
        <f>AE117-'2014 Registered Voters'!B117</f>
        <v>3</v>
      </c>
    </row>
    <row r="118" spans="1:32">
      <c r="A118" s="4" t="s">
        <v>115</v>
      </c>
      <c r="B118" s="4">
        <v>7</v>
      </c>
      <c r="C118" s="4">
        <v>29</v>
      </c>
      <c r="D118" s="4">
        <v>3</v>
      </c>
      <c r="E118" s="4">
        <v>13</v>
      </c>
      <c r="F118" s="4">
        <v>566</v>
      </c>
      <c r="G118" s="2">
        <v>1277</v>
      </c>
      <c r="H118" s="4">
        <v>313</v>
      </c>
      <c r="I118" s="4">
        <v>809</v>
      </c>
      <c r="J118" s="4">
        <v>13</v>
      </c>
      <c r="K118" s="4">
        <v>125</v>
      </c>
      <c r="L118" s="4">
        <v>22</v>
      </c>
      <c r="M118" s="4">
        <v>139</v>
      </c>
      <c r="N118" s="4">
        <v>1</v>
      </c>
      <c r="O118" s="4">
        <v>2</v>
      </c>
      <c r="P118" s="4">
        <v>0</v>
      </c>
      <c r="Q118" s="4">
        <v>1</v>
      </c>
      <c r="R118" s="4">
        <v>3</v>
      </c>
      <c r="S118" s="4">
        <v>34</v>
      </c>
      <c r="T118" s="4">
        <v>11</v>
      </c>
      <c r="U118" s="4">
        <v>26</v>
      </c>
      <c r="V118" s="4">
        <v>94</v>
      </c>
      <c r="W118" s="4">
        <v>291</v>
      </c>
      <c r="X118" s="4">
        <v>84</v>
      </c>
      <c r="Y118" s="4">
        <v>257</v>
      </c>
      <c r="Z118" s="2">
        <v>3542</v>
      </c>
      <c r="AA118" s="2">
        <v>7899</v>
      </c>
      <c r="AB118" s="2">
        <v>3474</v>
      </c>
      <c r="AC118" s="2">
        <v>7056</v>
      </c>
      <c r="AD118" s="2">
        <v>8133</v>
      </c>
      <c r="AE118" s="2">
        <v>17958</v>
      </c>
      <c r="AF118" s="2">
        <f>AE118-'2014 Registered Voters'!B118</f>
        <v>0</v>
      </c>
    </row>
    <row r="119" spans="1:32">
      <c r="A119" s="4" t="s">
        <v>116</v>
      </c>
      <c r="B119" s="4">
        <v>1</v>
      </c>
      <c r="C119" s="4">
        <v>10</v>
      </c>
      <c r="D119" s="4">
        <v>2</v>
      </c>
      <c r="E119" s="4">
        <v>9</v>
      </c>
      <c r="F119" s="4">
        <v>349</v>
      </c>
      <c r="G119" s="4">
        <v>829</v>
      </c>
      <c r="H119" s="4">
        <v>197</v>
      </c>
      <c r="I119" s="4">
        <v>563</v>
      </c>
      <c r="J119" s="4">
        <v>7</v>
      </c>
      <c r="K119" s="4">
        <v>8</v>
      </c>
      <c r="L119" s="4">
        <v>1</v>
      </c>
      <c r="M119" s="4">
        <v>12</v>
      </c>
      <c r="N119" s="4">
        <v>0</v>
      </c>
      <c r="O119" s="4">
        <v>0</v>
      </c>
      <c r="P119" s="4">
        <v>0</v>
      </c>
      <c r="Q119" s="4">
        <v>0</v>
      </c>
      <c r="R119" s="4">
        <v>3</v>
      </c>
      <c r="S119" s="4">
        <v>7</v>
      </c>
      <c r="T119" s="4">
        <v>3</v>
      </c>
      <c r="U119" s="4">
        <v>8</v>
      </c>
      <c r="V119" s="4">
        <v>14</v>
      </c>
      <c r="W119" s="4">
        <v>54</v>
      </c>
      <c r="X119" s="4">
        <v>8</v>
      </c>
      <c r="Y119" s="4">
        <v>41</v>
      </c>
      <c r="Z119" s="4">
        <v>879</v>
      </c>
      <c r="AA119" s="2">
        <v>1773</v>
      </c>
      <c r="AB119" s="4">
        <v>934</v>
      </c>
      <c r="AC119" s="2">
        <v>1648</v>
      </c>
      <c r="AD119" s="2">
        <v>2398</v>
      </c>
      <c r="AE119" s="2">
        <v>4962</v>
      </c>
      <c r="AF119" s="2">
        <f>AE119-'2014 Registered Voters'!B119</f>
        <v>16</v>
      </c>
    </row>
    <row r="120" spans="1:32">
      <c r="A120" s="4" t="s">
        <v>117</v>
      </c>
      <c r="B120" s="4">
        <v>7</v>
      </c>
      <c r="C120" s="4">
        <v>22</v>
      </c>
      <c r="D120" s="4">
        <v>4</v>
      </c>
      <c r="E120" s="4">
        <v>23</v>
      </c>
      <c r="F120" s="4">
        <v>745</v>
      </c>
      <c r="G120" s="2">
        <v>1555</v>
      </c>
      <c r="H120" s="4">
        <v>417</v>
      </c>
      <c r="I120" s="2">
        <v>1056</v>
      </c>
      <c r="J120" s="4">
        <v>5</v>
      </c>
      <c r="K120" s="4">
        <v>47</v>
      </c>
      <c r="L120" s="4">
        <v>10</v>
      </c>
      <c r="M120" s="4">
        <v>35</v>
      </c>
      <c r="N120" s="4">
        <v>0</v>
      </c>
      <c r="O120" s="4">
        <v>0</v>
      </c>
      <c r="P120" s="4">
        <v>1</v>
      </c>
      <c r="Q120" s="4">
        <v>3</v>
      </c>
      <c r="R120" s="4">
        <v>2</v>
      </c>
      <c r="S120" s="4">
        <v>11</v>
      </c>
      <c r="T120" s="4">
        <v>6</v>
      </c>
      <c r="U120" s="4">
        <v>23</v>
      </c>
      <c r="V120" s="4">
        <v>86</v>
      </c>
      <c r="W120" s="4">
        <v>217</v>
      </c>
      <c r="X120" s="4">
        <v>76</v>
      </c>
      <c r="Y120" s="4">
        <v>221</v>
      </c>
      <c r="Z120" s="2">
        <v>2601</v>
      </c>
      <c r="AA120" s="2">
        <v>4356</v>
      </c>
      <c r="AB120" s="2">
        <v>2437</v>
      </c>
      <c r="AC120" s="2">
        <v>3908</v>
      </c>
      <c r="AD120" s="2">
        <v>6397</v>
      </c>
      <c r="AE120" s="2">
        <v>11477</v>
      </c>
      <c r="AF120" s="2">
        <f>AE120-'2014 Registered Voters'!B120</f>
        <v>-7</v>
      </c>
    </row>
    <row r="121" spans="1:32">
      <c r="A121" s="4" t="s">
        <v>118</v>
      </c>
      <c r="B121" s="4">
        <v>0</v>
      </c>
      <c r="C121" s="4">
        <v>2</v>
      </c>
      <c r="D121" s="4">
        <v>1</v>
      </c>
      <c r="E121" s="4">
        <v>2</v>
      </c>
      <c r="F121" s="4">
        <v>168</v>
      </c>
      <c r="G121" s="4">
        <v>379</v>
      </c>
      <c r="H121" s="4">
        <v>100</v>
      </c>
      <c r="I121" s="4">
        <v>254</v>
      </c>
      <c r="J121" s="4">
        <v>2</v>
      </c>
      <c r="K121" s="4">
        <v>2</v>
      </c>
      <c r="L121" s="4">
        <v>0</v>
      </c>
      <c r="M121" s="4">
        <v>2</v>
      </c>
      <c r="N121" s="4">
        <v>0</v>
      </c>
      <c r="O121" s="4">
        <v>1</v>
      </c>
      <c r="P121" s="4">
        <v>0</v>
      </c>
      <c r="Q121" s="4">
        <v>0</v>
      </c>
      <c r="R121" s="4">
        <v>0</v>
      </c>
      <c r="S121" s="4">
        <v>2</v>
      </c>
      <c r="T121" s="4">
        <v>0</v>
      </c>
      <c r="U121" s="4">
        <v>1</v>
      </c>
      <c r="V121" s="4">
        <v>3</v>
      </c>
      <c r="W121" s="4">
        <v>13</v>
      </c>
      <c r="X121" s="4">
        <v>8</v>
      </c>
      <c r="Y121" s="4">
        <v>19</v>
      </c>
      <c r="Z121" s="4">
        <v>184</v>
      </c>
      <c r="AA121" s="4">
        <v>380</v>
      </c>
      <c r="AB121" s="4">
        <v>167</v>
      </c>
      <c r="AC121" s="4">
        <v>323</v>
      </c>
      <c r="AD121" s="4">
        <v>633</v>
      </c>
      <c r="AE121" s="2">
        <v>1380</v>
      </c>
      <c r="AF121" s="2">
        <f>AE121-'2014 Registered Voters'!B121</f>
        <v>0</v>
      </c>
    </row>
    <row r="122" spans="1:32">
      <c r="A122" s="4" t="s">
        <v>119</v>
      </c>
      <c r="B122" s="4">
        <v>3</v>
      </c>
      <c r="C122" s="4">
        <v>9</v>
      </c>
      <c r="D122" s="4">
        <v>3</v>
      </c>
      <c r="E122" s="4">
        <v>17</v>
      </c>
      <c r="F122" s="4">
        <v>12</v>
      </c>
      <c r="G122" s="4">
        <v>27</v>
      </c>
      <c r="H122" s="4">
        <v>7</v>
      </c>
      <c r="I122" s="4">
        <v>21</v>
      </c>
      <c r="J122" s="4">
        <v>8</v>
      </c>
      <c r="K122" s="4">
        <v>36</v>
      </c>
      <c r="L122" s="4">
        <v>11</v>
      </c>
      <c r="M122" s="4">
        <v>53</v>
      </c>
      <c r="N122" s="4">
        <v>0</v>
      </c>
      <c r="O122" s="4">
        <v>1</v>
      </c>
      <c r="P122" s="4">
        <v>0</v>
      </c>
      <c r="Q122" s="4">
        <v>2</v>
      </c>
      <c r="R122" s="4">
        <v>4</v>
      </c>
      <c r="S122" s="4">
        <v>12</v>
      </c>
      <c r="T122" s="4">
        <v>2</v>
      </c>
      <c r="U122" s="4">
        <v>11</v>
      </c>
      <c r="V122" s="4">
        <v>87</v>
      </c>
      <c r="W122" s="4">
        <v>177</v>
      </c>
      <c r="X122" s="4">
        <v>89</v>
      </c>
      <c r="Y122" s="4">
        <v>159</v>
      </c>
      <c r="Z122" s="2">
        <v>2744</v>
      </c>
      <c r="AA122" s="2">
        <v>4728</v>
      </c>
      <c r="AB122" s="2">
        <v>2588</v>
      </c>
      <c r="AC122" s="2">
        <v>4197</v>
      </c>
      <c r="AD122" s="2">
        <v>5558</v>
      </c>
      <c r="AE122" s="2">
        <v>9450</v>
      </c>
      <c r="AF122" s="2">
        <f>AE122-'2014 Registered Voters'!B122</f>
        <v>-2</v>
      </c>
    </row>
    <row r="123" spans="1:32">
      <c r="A123" s="4" t="s">
        <v>120</v>
      </c>
      <c r="B123" s="4">
        <v>1</v>
      </c>
      <c r="C123" s="4">
        <v>3</v>
      </c>
      <c r="D123" s="4">
        <v>1</v>
      </c>
      <c r="E123" s="4">
        <v>2</v>
      </c>
      <c r="F123" s="4">
        <v>687</v>
      </c>
      <c r="G123" s="2">
        <v>1326</v>
      </c>
      <c r="H123" s="4">
        <v>377</v>
      </c>
      <c r="I123" s="4">
        <v>826</v>
      </c>
      <c r="J123" s="4">
        <v>0</v>
      </c>
      <c r="K123" s="4">
        <v>2</v>
      </c>
      <c r="L123" s="4">
        <v>0</v>
      </c>
      <c r="M123" s="4">
        <v>3</v>
      </c>
      <c r="N123" s="4">
        <v>0</v>
      </c>
      <c r="O123" s="4">
        <v>1</v>
      </c>
      <c r="P123" s="4">
        <v>0</v>
      </c>
      <c r="Q123" s="4">
        <v>0</v>
      </c>
      <c r="R123" s="4">
        <v>3</v>
      </c>
      <c r="S123" s="4">
        <v>6</v>
      </c>
      <c r="T123" s="4">
        <v>1</v>
      </c>
      <c r="U123" s="4">
        <v>2</v>
      </c>
      <c r="V123" s="4">
        <v>17</v>
      </c>
      <c r="W123" s="4">
        <v>39</v>
      </c>
      <c r="X123" s="4">
        <v>7</v>
      </c>
      <c r="Y123" s="4">
        <v>30</v>
      </c>
      <c r="Z123" s="4">
        <v>574</v>
      </c>
      <c r="AA123" s="4">
        <v>869</v>
      </c>
      <c r="AB123" s="4">
        <v>529</v>
      </c>
      <c r="AC123" s="4">
        <v>794</v>
      </c>
      <c r="AD123" s="2">
        <v>2197</v>
      </c>
      <c r="AE123" s="2">
        <v>3903</v>
      </c>
      <c r="AF123" s="2">
        <f>AE123-'2014 Registered Voters'!B123</f>
        <v>1</v>
      </c>
    </row>
    <row r="124" spans="1:32">
      <c r="A124" s="4" t="s">
        <v>121</v>
      </c>
      <c r="B124" s="4">
        <v>132</v>
      </c>
      <c r="C124" s="4">
        <v>418</v>
      </c>
      <c r="D124" s="4">
        <v>74</v>
      </c>
      <c r="E124" s="4">
        <v>267</v>
      </c>
      <c r="F124" s="2">
        <v>16320</v>
      </c>
      <c r="G124" s="2">
        <v>32334</v>
      </c>
      <c r="H124" s="2">
        <v>9727</v>
      </c>
      <c r="I124" s="2">
        <v>21252</v>
      </c>
      <c r="J124" s="4">
        <v>145</v>
      </c>
      <c r="K124" s="4">
        <v>569</v>
      </c>
      <c r="L124" s="4">
        <v>127</v>
      </c>
      <c r="M124" s="4">
        <v>421</v>
      </c>
      <c r="N124" s="4">
        <v>5</v>
      </c>
      <c r="O124" s="4">
        <v>25</v>
      </c>
      <c r="P124" s="4">
        <v>6</v>
      </c>
      <c r="Q124" s="4">
        <v>22</v>
      </c>
      <c r="R124" s="4">
        <v>187</v>
      </c>
      <c r="S124" s="4">
        <v>577</v>
      </c>
      <c r="T124" s="4">
        <v>109</v>
      </c>
      <c r="U124" s="4">
        <v>358</v>
      </c>
      <c r="V124" s="2">
        <v>1575</v>
      </c>
      <c r="W124" s="2">
        <v>5343</v>
      </c>
      <c r="X124" s="2">
        <v>1238</v>
      </c>
      <c r="Y124" s="2">
        <v>4675</v>
      </c>
      <c r="Z124" s="2">
        <v>10286</v>
      </c>
      <c r="AA124" s="2">
        <v>19220</v>
      </c>
      <c r="AB124" s="2">
        <v>9125</v>
      </c>
      <c r="AC124" s="2">
        <v>15974</v>
      </c>
      <c r="AD124" s="2">
        <v>49056</v>
      </c>
      <c r="AE124" s="2">
        <v>101455</v>
      </c>
      <c r="AF124" s="2">
        <f>AE124-'2014 Registered Voters'!B124</f>
        <v>-25</v>
      </c>
    </row>
    <row r="125" spans="1:32">
      <c r="A125" s="4" t="s">
        <v>122</v>
      </c>
      <c r="B125" s="4">
        <v>75</v>
      </c>
      <c r="C125" s="4">
        <v>233</v>
      </c>
      <c r="D125" s="4">
        <v>70</v>
      </c>
      <c r="E125" s="4">
        <v>183</v>
      </c>
      <c r="F125" s="2">
        <v>7655</v>
      </c>
      <c r="G125" s="2">
        <v>13043</v>
      </c>
      <c r="H125" s="2">
        <v>4618</v>
      </c>
      <c r="I125" s="2">
        <v>8941</v>
      </c>
      <c r="J125" s="4">
        <v>108</v>
      </c>
      <c r="K125" s="4">
        <v>410</v>
      </c>
      <c r="L125" s="4">
        <v>78</v>
      </c>
      <c r="M125" s="4">
        <v>305</v>
      </c>
      <c r="N125" s="4">
        <v>2</v>
      </c>
      <c r="O125" s="4">
        <v>9</v>
      </c>
      <c r="P125" s="4">
        <v>4</v>
      </c>
      <c r="Q125" s="4">
        <v>8</v>
      </c>
      <c r="R125" s="4">
        <v>116</v>
      </c>
      <c r="S125" s="4">
        <v>343</v>
      </c>
      <c r="T125" s="4">
        <v>72</v>
      </c>
      <c r="U125" s="4">
        <v>223</v>
      </c>
      <c r="V125" s="2">
        <v>1441</v>
      </c>
      <c r="W125" s="2">
        <v>3229</v>
      </c>
      <c r="X125" s="2">
        <v>1049</v>
      </c>
      <c r="Y125" s="2">
        <v>2732</v>
      </c>
      <c r="Z125" s="2">
        <v>6103</v>
      </c>
      <c r="AA125" s="2">
        <v>10302</v>
      </c>
      <c r="AB125" s="2">
        <v>5578</v>
      </c>
      <c r="AC125" s="2">
        <v>8979</v>
      </c>
      <c r="AD125" s="2">
        <v>26969</v>
      </c>
      <c r="AE125" s="2">
        <v>48940</v>
      </c>
      <c r="AF125" s="2">
        <f>AE125-'2014 Registered Voters'!B125</f>
        <v>-2</v>
      </c>
    </row>
    <row r="126" spans="1:32">
      <c r="A126" s="4" t="s">
        <v>123</v>
      </c>
      <c r="B126" s="4">
        <v>4</v>
      </c>
      <c r="C126" s="4">
        <v>9</v>
      </c>
      <c r="D126" s="4">
        <v>2</v>
      </c>
      <c r="E126" s="4">
        <v>4</v>
      </c>
      <c r="F126" s="4">
        <v>167</v>
      </c>
      <c r="G126" s="4">
        <v>297</v>
      </c>
      <c r="H126" s="4">
        <v>91</v>
      </c>
      <c r="I126" s="4">
        <v>185</v>
      </c>
      <c r="J126" s="4">
        <v>2</v>
      </c>
      <c r="K126" s="4">
        <v>11</v>
      </c>
      <c r="L126" s="4">
        <v>0</v>
      </c>
      <c r="M126" s="4">
        <v>7</v>
      </c>
      <c r="N126" s="4">
        <v>0</v>
      </c>
      <c r="O126" s="4">
        <v>0</v>
      </c>
      <c r="P126" s="4">
        <v>0</v>
      </c>
      <c r="Q126" s="4">
        <v>0</v>
      </c>
      <c r="R126" s="4">
        <v>1</v>
      </c>
      <c r="S126" s="4">
        <v>2</v>
      </c>
      <c r="T126" s="4">
        <v>1</v>
      </c>
      <c r="U126" s="4">
        <v>5</v>
      </c>
      <c r="V126" s="4">
        <v>7</v>
      </c>
      <c r="W126" s="4">
        <v>16</v>
      </c>
      <c r="X126" s="4">
        <v>1</v>
      </c>
      <c r="Y126" s="4">
        <v>11</v>
      </c>
      <c r="Z126" s="4">
        <v>533</v>
      </c>
      <c r="AA126" s="4">
        <v>903</v>
      </c>
      <c r="AB126" s="4">
        <v>488</v>
      </c>
      <c r="AC126" s="4">
        <v>783</v>
      </c>
      <c r="AD126" s="2">
        <v>1297</v>
      </c>
      <c r="AE126" s="2">
        <v>2233</v>
      </c>
      <c r="AF126" s="2">
        <f>AE126-'2014 Registered Voters'!B126</f>
        <v>-2</v>
      </c>
    </row>
    <row r="127" spans="1:32">
      <c r="A127" s="4" t="s">
        <v>124</v>
      </c>
      <c r="B127" s="4">
        <v>7</v>
      </c>
      <c r="C127" s="4">
        <v>13</v>
      </c>
      <c r="D127" s="4">
        <v>2</v>
      </c>
      <c r="E127" s="4">
        <v>5</v>
      </c>
      <c r="F127" s="4">
        <v>903</v>
      </c>
      <c r="G127" s="2">
        <v>1864</v>
      </c>
      <c r="H127" s="4">
        <v>500</v>
      </c>
      <c r="I127" s="2">
        <v>1241</v>
      </c>
      <c r="J127" s="4">
        <v>6</v>
      </c>
      <c r="K127" s="4">
        <v>9</v>
      </c>
      <c r="L127" s="4">
        <v>2</v>
      </c>
      <c r="M127" s="4">
        <v>4</v>
      </c>
      <c r="N127" s="4">
        <v>0</v>
      </c>
      <c r="O127" s="4">
        <v>2</v>
      </c>
      <c r="P127" s="4">
        <v>0</v>
      </c>
      <c r="Q127" s="4">
        <v>0</v>
      </c>
      <c r="R127" s="4">
        <v>3</v>
      </c>
      <c r="S127" s="4">
        <v>7</v>
      </c>
      <c r="T127" s="4">
        <v>3</v>
      </c>
      <c r="U127" s="4">
        <v>6</v>
      </c>
      <c r="V127" s="4">
        <v>24</v>
      </c>
      <c r="W127" s="4">
        <v>86</v>
      </c>
      <c r="X127" s="4">
        <v>22</v>
      </c>
      <c r="Y127" s="4">
        <v>100</v>
      </c>
      <c r="Z127" s="2">
        <v>1255</v>
      </c>
      <c r="AA127" s="2">
        <v>2303</v>
      </c>
      <c r="AB127" s="2">
        <v>1159</v>
      </c>
      <c r="AC127" s="2">
        <v>2061</v>
      </c>
      <c r="AD127" s="2">
        <v>3886</v>
      </c>
      <c r="AE127" s="2">
        <v>7701</v>
      </c>
      <c r="AF127" s="2">
        <f>AE127-'2014 Registered Voters'!B127</f>
        <v>-1</v>
      </c>
    </row>
    <row r="128" spans="1:32">
      <c r="A128" s="4" t="s">
        <v>125</v>
      </c>
      <c r="B128" s="4">
        <v>0</v>
      </c>
      <c r="C128" s="4">
        <v>2</v>
      </c>
      <c r="D128" s="4">
        <v>1</v>
      </c>
      <c r="E128" s="4">
        <v>3</v>
      </c>
      <c r="F128" s="4">
        <v>398</v>
      </c>
      <c r="G128" s="4">
        <v>956</v>
      </c>
      <c r="H128" s="4">
        <v>204</v>
      </c>
      <c r="I128" s="4">
        <v>620</v>
      </c>
      <c r="J128" s="4">
        <v>4</v>
      </c>
      <c r="K128" s="4">
        <v>20</v>
      </c>
      <c r="L128" s="4">
        <v>2</v>
      </c>
      <c r="M128" s="4">
        <v>10</v>
      </c>
      <c r="N128" s="4">
        <v>0</v>
      </c>
      <c r="O128" s="4">
        <v>0</v>
      </c>
      <c r="P128" s="4">
        <v>0</v>
      </c>
      <c r="Q128" s="4">
        <v>0</v>
      </c>
      <c r="R128" s="4">
        <v>2</v>
      </c>
      <c r="S128" s="4">
        <v>7</v>
      </c>
      <c r="T128" s="4">
        <v>1</v>
      </c>
      <c r="U128" s="4">
        <v>6</v>
      </c>
      <c r="V128" s="4">
        <v>22</v>
      </c>
      <c r="W128" s="4">
        <v>56</v>
      </c>
      <c r="X128" s="4">
        <v>13</v>
      </c>
      <c r="Y128" s="4">
        <v>51</v>
      </c>
      <c r="Z128" s="4">
        <v>829</v>
      </c>
      <c r="AA128" s="2">
        <v>1701</v>
      </c>
      <c r="AB128" s="4">
        <v>804</v>
      </c>
      <c r="AC128" s="2">
        <v>1478</v>
      </c>
      <c r="AD128" s="2">
        <v>2280</v>
      </c>
      <c r="AE128" s="2">
        <v>4910</v>
      </c>
      <c r="AF128" s="2">
        <f>AE128-'2014 Registered Voters'!B128</f>
        <v>-2</v>
      </c>
    </row>
    <row r="129" spans="1:32">
      <c r="A129" s="4" t="s">
        <v>126</v>
      </c>
      <c r="B129" s="4">
        <v>32</v>
      </c>
      <c r="C129" s="4">
        <v>95</v>
      </c>
      <c r="D129" s="4">
        <v>14</v>
      </c>
      <c r="E129" s="4">
        <v>59</v>
      </c>
      <c r="F129" s="2">
        <v>3083</v>
      </c>
      <c r="G129" s="2">
        <v>6608</v>
      </c>
      <c r="H129" s="2">
        <v>1541</v>
      </c>
      <c r="I129" s="2">
        <v>4185</v>
      </c>
      <c r="J129" s="4">
        <v>49</v>
      </c>
      <c r="K129" s="4">
        <v>185</v>
      </c>
      <c r="L129" s="4">
        <v>34</v>
      </c>
      <c r="M129" s="4">
        <v>120</v>
      </c>
      <c r="N129" s="4">
        <v>2</v>
      </c>
      <c r="O129" s="4">
        <v>5</v>
      </c>
      <c r="P129" s="4">
        <v>4</v>
      </c>
      <c r="Q129" s="4">
        <v>7</v>
      </c>
      <c r="R129" s="4">
        <v>27</v>
      </c>
      <c r="S129" s="4">
        <v>87</v>
      </c>
      <c r="T129" s="4">
        <v>18</v>
      </c>
      <c r="U129" s="4">
        <v>75</v>
      </c>
      <c r="V129" s="4">
        <v>208</v>
      </c>
      <c r="W129" s="4">
        <v>641</v>
      </c>
      <c r="X129" s="4">
        <v>184</v>
      </c>
      <c r="Y129" s="4">
        <v>636</v>
      </c>
      <c r="Z129" s="2">
        <v>6187</v>
      </c>
      <c r="AA129" s="2">
        <v>11453</v>
      </c>
      <c r="AB129" s="2">
        <v>5708</v>
      </c>
      <c r="AC129" s="2">
        <v>10044</v>
      </c>
      <c r="AD129" s="2">
        <v>17091</v>
      </c>
      <c r="AE129" s="2">
        <v>34200</v>
      </c>
      <c r="AF129" s="2">
        <f>AE129-'2014 Registered Voters'!B129</f>
        <v>-6</v>
      </c>
    </row>
    <row r="130" spans="1:32">
      <c r="A130" s="4" t="s">
        <v>127</v>
      </c>
      <c r="B130" s="4">
        <v>8</v>
      </c>
      <c r="C130" s="4">
        <v>33</v>
      </c>
      <c r="D130" s="4">
        <v>7</v>
      </c>
      <c r="E130" s="4">
        <v>25</v>
      </c>
      <c r="F130" s="4">
        <v>229</v>
      </c>
      <c r="G130" s="4">
        <v>732</v>
      </c>
      <c r="H130" s="4">
        <v>148</v>
      </c>
      <c r="I130" s="4">
        <v>525</v>
      </c>
      <c r="J130" s="4">
        <v>6</v>
      </c>
      <c r="K130" s="4">
        <v>33</v>
      </c>
      <c r="L130" s="4">
        <v>6</v>
      </c>
      <c r="M130" s="4">
        <v>24</v>
      </c>
      <c r="N130" s="4">
        <v>0</v>
      </c>
      <c r="O130" s="4">
        <v>4</v>
      </c>
      <c r="P130" s="4">
        <v>1</v>
      </c>
      <c r="Q130" s="4">
        <v>1</v>
      </c>
      <c r="R130" s="4">
        <v>6</v>
      </c>
      <c r="S130" s="4">
        <v>23</v>
      </c>
      <c r="T130" s="4">
        <v>3</v>
      </c>
      <c r="U130" s="4">
        <v>13</v>
      </c>
      <c r="V130" s="4">
        <v>49</v>
      </c>
      <c r="W130" s="4">
        <v>192</v>
      </c>
      <c r="X130" s="4">
        <v>40</v>
      </c>
      <c r="Y130" s="4">
        <v>194</v>
      </c>
      <c r="Z130" s="2">
        <v>2426</v>
      </c>
      <c r="AA130" s="2">
        <v>5928</v>
      </c>
      <c r="AB130" s="2">
        <v>2353</v>
      </c>
      <c r="AC130" s="2">
        <v>5176</v>
      </c>
      <c r="AD130" s="2">
        <v>5282</v>
      </c>
      <c r="AE130" s="2">
        <v>12903</v>
      </c>
      <c r="AF130" s="2">
        <f>AE130-'2014 Registered Voters'!B130</f>
        <v>0</v>
      </c>
    </row>
    <row r="131" spans="1:32">
      <c r="A131" s="4" t="s">
        <v>128</v>
      </c>
      <c r="B131" s="4">
        <v>0</v>
      </c>
      <c r="C131" s="4">
        <v>4</v>
      </c>
      <c r="D131" s="4">
        <v>0</v>
      </c>
      <c r="E131" s="4">
        <v>3</v>
      </c>
      <c r="F131" s="4">
        <v>444</v>
      </c>
      <c r="G131" s="4">
        <v>969</v>
      </c>
      <c r="H131" s="4">
        <v>243</v>
      </c>
      <c r="I131" s="4">
        <v>749</v>
      </c>
      <c r="J131" s="4">
        <v>0</v>
      </c>
      <c r="K131" s="4">
        <v>7</v>
      </c>
      <c r="L131" s="4">
        <v>2</v>
      </c>
      <c r="M131" s="4">
        <v>5</v>
      </c>
      <c r="N131" s="4">
        <v>0</v>
      </c>
      <c r="O131" s="4">
        <v>0</v>
      </c>
      <c r="P131" s="4">
        <v>0</v>
      </c>
      <c r="Q131" s="4">
        <v>1</v>
      </c>
      <c r="R131" s="4">
        <v>1</v>
      </c>
      <c r="S131" s="4">
        <v>5</v>
      </c>
      <c r="T131" s="4">
        <v>2</v>
      </c>
      <c r="U131" s="4">
        <v>3</v>
      </c>
      <c r="V131" s="4">
        <v>3</v>
      </c>
      <c r="W131" s="4">
        <v>23</v>
      </c>
      <c r="X131" s="4">
        <v>8</v>
      </c>
      <c r="Y131" s="4">
        <v>24</v>
      </c>
      <c r="Z131" s="4">
        <v>278</v>
      </c>
      <c r="AA131" s="4">
        <v>557</v>
      </c>
      <c r="AB131" s="4">
        <v>259</v>
      </c>
      <c r="AC131" s="4">
        <v>522</v>
      </c>
      <c r="AD131" s="2">
        <v>1240</v>
      </c>
      <c r="AE131" s="2">
        <v>2872</v>
      </c>
      <c r="AF131" s="2">
        <f>AE131-'2014 Registered Voters'!B131</f>
        <v>35</v>
      </c>
    </row>
    <row r="132" spans="1:32">
      <c r="A132" s="4" t="s">
        <v>129</v>
      </c>
      <c r="B132" s="4">
        <v>9</v>
      </c>
      <c r="C132" s="4">
        <v>32</v>
      </c>
      <c r="D132" s="4">
        <v>8</v>
      </c>
      <c r="E132" s="4">
        <v>26</v>
      </c>
      <c r="F132" s="2">
        <v>2339</v>
      </c>
      <c r="G132" s="2">
        <v>4488</v>
      </c>
      <c r="H132" s="2">
        <v>1238</v>
      </c>
      <c r="I132" s="2">
        <v>2870</v>
      </c>
      <c r="J132" s="4">
        <v>8</v>
      </c>
      <c r="K132" s="4">
        <v>54</v>
      </c>
      <c r="L132" s="4">
        <v>9</v>
      </c>
      <c r="M132" s="4">
        <v>47</v>
      </c>
      <c r="N132" s="4">
        <v>0</v>
      </c>
      <c r="O132" s="4">
        <v>3</v>
      </c>
      <c r="P132" s="4">
        <v>0</v>
      </c>
      <c r="Q132" s="4">
        <v>0</v>
      </c>
      <c r="R132" s="4">
        <v>16</v>
      </c>
      <c r="S132" s="4">
        <v>43</v>
      </c>
      <c r="T132" s="4">
        <v>10</v>
      </c>
      <c r="U132" s="4">
        <v>27</v>
      </c>
      <c r="V132" s="4">
        <v>48</v>
      </c>
      <c r="W132" s="4">
        <v>157</v>
      </c>
      <c r="X132" s="4">
        <v>42</v>
      </c>
      <c r="Y132" s="4">
        <v>153</v>
      </c>
      <c r="Z132" s="2">
        <v>2341</v>
      </c>
      <c r="AA132" s="2">
        <v>3965</v>
      </c>
      <c r="AB132" s="2">
        <v>2052</v>
      </c>
      <c r="AC132" s="2">
        <v>3360</v>
      </c>
      <c r="AD132" s="2">
        <v>8120</v>
      </c>
      <c r="AE132" s="2">
        <v>15225</v>
      </c>
      <c r="AF132" s="2">
        <f>AE132-'2014 Registered Voters'!B132</f>
        <v>-2305</v>
      </c>
    </row>
    <row r="133" spans="1:32">
      <c r="A133" s="4" t="s">
        <v>130</v>
      </c>
      <c r="B133" s="4">
        <v>1</v>
      </c>
      <c r="C133" s="4">
        <v>2</v>
      </c>
      <c r="D133" s="4">
        <v>0</v>
      </c>
      <c r="E133" s="4">
        <v>1</v>
      </c>
      <c r="F133" s="4">
        <v>755</v>
      </c>
      <c r="G133" s="2">
        <v>1392</v>
      </c>
      <c r="H133" s="4">
        <v>465</v>
      </c>
      <c r="I133" s="2">
        <v>1019</v>
      </c>
      <c r="J133" s="4">
        <v>0</v>
      </c>
      <c r="K133" s="4">
        <v>6</v>
      </c>
      <c r="L133" s="4">
        <v>0</v>
      </c>
      <c r="M133" s="4">
        <v>2</v>
      </c>
      <c r="N133" s="4">
        <v>1</v>
      </c>
      <c r="O133" s="4">
        <v>1</v>
      </c>
      <c r="P133" s="4">
        <v>0</v>
      </c>
      <c r="Q133" s="4">
        <v>0</v>
      </c>
      <c r="R133" s="4">
        <v>5</v>
      </c>
      <c r="S133" s="4">
        <v>9</v>
      </c>
      <c r="T133" s="4">
        <v>2</v>
      </c>
      <c r="U133" s="4">
        <v>3</v>
      </c>
      <c r="V133" s="4">
        <v>27</v>
      </c>
      <c r="W133" s="4">
        <v>50</v>
      </c>
      <c r="X133" s="4">
        <v>21</v>
      </c>
      <c r="Y133" s="4">
        <v>60</v>
      </c>
      <c r="Z133" s="4">
        <v>471</v>
      </c>
      <c r="AA133" s="4">
        <v>851</v>
      </c>
      <c r="AB133" s="4">
        <v>473</v>
      </c>
      <c r="AC133" s="4">
        <v>794</v>
      </c>
      <c r="AD133" s="2">
        <v>2221</v>
      </c>
      <c r="AE133" s="2">
        <v>4190</v>
      </c>
      <c r="AF133" s="2">
        <f>AE133-'2014 Registered Voters'!B133</f>
        <v>0</v>
      </c>
    </row>
    <row r="134" spans="1:32">
      <c r="A134" s="4" t="s">
        <v>131</v>
      </c>
      <c r="B134" s="4">
        <v>0</v>
      </c>
      <c r="C134" s="4">
        <v>0</v>
      </c>
      <c r="D134" s="4">
        <v>0</v>
      </c>
      <c r="E134" s="4">
        <v>0</v>
      </c>
      <c r="F134" s="4">
        <v>177</v>
      </c>
      <c r="G134" s="4">
        <v>359</v>
      </c>
      <c r="H134" s="4">
        <v>145</v>
      </c>
      <c r="I134" s="4">
        <v>357</v>
      </c>
      <c r="J134" s="4">
        <v>0</v>
      </c>
      <c r="K134" s="4">
        <v>2</v>
      </c>
      <c r="L134" s="4">
        <v>0</v>
      </c>
      <c r="M134" s="4">
        <v>3</v>
      </c>
      <c r="N134" s="4">
        <v>0</v>
      </c>
      <c r="O134" s="4">
        <v>0</v>
      </c>
      <c r="P134" s="4">
        <v>0</v>
      </c>
      <c r="Q134" s="4">
        <v>0</v>
      </c>
      <c r="R134" s="4">
        <v>1</v>
      </c>
      <c r="S134" s="4">
        <v>2</v>
      </c>
      <c r="T134" s="4">
        <v>1</v>
      </c>
      <c r="U134" s="4">
        <v>3</v>
      </c>
      <c r="V134" s="4">
        <v>3</v>
      </c>
      <c r="W134" s="4">
        <v>6</v>
      </c>
      <c r="X134" s="4">
        <v>8</v>
      </c>
      <c r="Y134" s="4">
        <v>18</v>
      </c>
      <c r="Z134" s="4">
        <v>137</v>
      </c>
      <c r="AA134" s="4">
        <v>240</v>
      </c>
      <c r="AB134" s="4">
        <v>120</v>
      </c>
      <c r="AC134" s="4">
        <v>210</v>
      </c>
      <c r="AD134" s="4">
        <v>592</v>
      </c>
      <c r="AE134" s="2">
        <v>1200</v>
      </c>
      <c r="AF134" s="2">
        <f>AE134-'2014 Registered Voters'!B134</f>
        <v>0</v>
      </c>
    </row>
    <row r="135" spans="1:32">
      <c r="A135" s="4" t="s">
        <v>132</v>
      </c>
      <c r="B135" s="4">
        <v>6</v>
      </c>
      <c r="C135" s="4">
        <v>15</v>
      </c>
      <c r="D135" s="4">
        <v>1</v>
      </c>
      <c r="E135" s="4">
        <v>11</v>
      </c>
      <c r="F135" s="4">
        <v>478</v>
      </c>
      <c r="G135" s="2">
        <v>1115</v>
      </c>
      <c r="H135" s="4">
        <v>297</v>
      </c>
      <c r="I135" s="4">
        <v>754</v>
      </c>
      <c r="J135" s="4">
        <v>9</v>
      </c>
      <c r="K135" s="4">
        <v>109</v>
      </c>
      <c r="L135" s="4">
        <v>7</v>
      </c>
      <c r="M135" s="4">
        <v>86</v>
      </c>
      <c r="N135" s="4">
        <v>0</v>
      </c>
      <c r="O135" s="4">
        <v>1</v>
      </c>
      <c r="P135" s="4">
        <v>0</v>
      </c>
      <c r="Q135" s="4">
        <v>1</v>
      </c>
      <c r="R135" s="4">
        <v>4</v>
      </c>
      <c r="S135" s="4">
        <v>21</v>
      </c>
      <c r="T135" s="4">
        <v>7</v>
      </c>
      <c r="U135" s="4">
        <v>16</v>
      </c>
      <c r="V135" s="4">
        <v>37</v>
      </c>
      <c r="W135" s="4">
        <v>148</v>
      </c>
      <c r="X135" s="4">
        <v>48</v>
      </c>
      <c r="Y135" s="4">
        <v>187</v>
      </c>
      <c r="Z135" s="2">
        <v>1799</v>
      </c>
      <c r="AA135" s="2">
        <v>3602</v>
      </c>
      <c r="AB135" s="2">
        <v>1655</v>
      </c>
      <c r="AC135" s="2">
        <v>3035</v>
      </c>
      <c r="AD135" s="2">
        <v>4348</v>
      </c>
      <c r="AE135" s="2">
        <v>9101</v>
      </c>
      <c r="AF135" s="2">
        <f>AE135-'2014 Registered Voters'!B135</f>
        <v>-1</v>
      </c>
    </row>
    <row r="136" spans="1:32">
      <c r="A136" s="4" t="s">
        <v>133</v>
      </c>
      <c r="B136" s="4">
        <v>1</v>
      </c>
      <c r="C136" s="4">
        <v>5</v>
      </c>
      <c r="D136" s="4">
        <v>1</v>
      </c>
      <c r="E136" s="4">
        <v>2</v>
      </c>
      <c r="F136" s="4">
        <v>510</v>
      </c>
      <c r="G136" s="4">
        <v>979</v>
      </c>
      <c r="H136" s="4">
        <v>287</v>
      </c>
      <c r="I136" s="4">
        <v>659</v>
      </c>
      <c r="J136" s="4">
        <v>2</v>
      </c>
      <c r="K136" s="4">
        <v>10</v>
      </c>
      <c r="L136" s="4">
        <v>2</v>
      </c>
      <c r="M136" s="4">
        <v>4</v>
      </c>
      <c r="N136" s="4">
        <v>0</v>
      </c>
      <c r="O136" s="4">
        <v>0</v>
      </c>
      <c r="P136" s="4">
        <v>0</v>
      </c>
      <c r="Q136" s="4">
        <v>2</v>
      </c>
      <c r="R136" s="4">
        <v>1</v>
      </c>
      <c r="S136" s="4">
        <v>5</v>
      </c>
      <c r="T136" s="4">
        <v>1</v>
      </c>
      <c r="U136" s="4">
        <v>3</v>
      </c>
      <c r="V136" s="4">
        <v>25</v>
      </c>
      <c r="W136" s="4">
        <v>86</v>
      </c>
      <c r="X136" s="4">
        <v>36</v>
      </c>
      <c r="Y136" s="4">
        <v>103</v>
      </c>
      <c r="Z136" s="4">
        <v>689</v>
      </c>
      <c r="AA136" s="2">
        <v>1282</v>
      </c>
      <c r="AB136" s="4">
        <v>696</v>
      </c>
      <c r="AC136" s="2">
        <v>1136</v>
      </c>
      <c r="AD136" s="2">
        <v>2251</v>
      </c>
      <c r="AE136" s="2">
        <v>4276</v>
      </c>
      <c r="AF136" s="2">
        <f>AE136-'2014 Registered Voters'!B136</f>
        <v>-4</v>
      </c>
    </row>
    <row r="137" spans="1:32">
      <c r="A137" s="4" t="s">
        <v>134</v>
      </c>
      <c r="B137" s="4">
        <v>2</v>
      </c>
      <c r="C137" s="4">
        <v>7</v>
      </c>
      <c r="D137" s="4">
        <v>1</v>
      </c>
      <c r="E137" s="4">
        <v>8</v>
      </c>
      <c r="F137" s="4">
        <v>508</v>
      </c>
      <c r="G137" s="2">
        <v>1069</v>
      </c>
      <c r="H137" s="4">
        <v>324</v>
      </c>
      <c r="I137" s="4">
        <v>731</v>
      </c>
      <c r="J137" s="4">
        <v>4</v>
      </c>
      <c r="K137" s="4">
        <v>9</v>
      </c>
      <c r="L137" s="4">
        <v>2</v>
      </c>
      <c r="M137" s="4">
        <v>7</v>
      </c>
      <c r="N137" s="4">
        <v>0</v>
      </c>
      <c r="O137" s="4">
        <v>1</v>
      </c>
      <c r="P137" s="4">
        <v>1</v>
      </c>
      <c r="Q137" s="4">
        <v>1</v>
      </c>
      <c r="R137" s="4">
        <v>2</v>
      </c>
      <c r="S137" s="4">
        <v>4</v>
      </c>
      <c r="T137" s="4">
        <v>1</v>
      </c>
      <c r="U137" s="4">
        <v>5</v>
      </c>
      <c r="V137" s="4">
        <v>27</v>
      </c>
      <c r="W137" s="4">
        <v>70</v>
      </c>
      <c r="X137" s="4">
        <v>23</v>
      </c>
      <c r="Y137" s="4">
        <v>85</v>
      </c>
      <c r="Z137" s="4">
        <v>972</v>
      </c>
      <c r="AA137" s="2">
        <v>1780</v>
      </c>
      <c r="AB137" s="4">
        <v>928</v>
      </c>
      <c r="AC137" s="2">
        <v>1645</v>
      </c>
      <c r="AD137" s="2">
        <v>2795</v>
      </c>
      <c r="AE137" s="2">
        <v>5422</v>
      </c>
      <c r="AF137" s="2">
        <f>AE137-'2014 Registered Voters'!B137</f>
        <v>89</v>
      </c>
    </row>
    <row r="138" spans="1:32">
      <c r="A138" s="4" t="s">
        <v>135</v>
      </c>
      <c r="B138" s="4">
        <v>3</v>
      </c>
      <c r="C138" s="4">
        <v>6</v>
      </c>
      <c r="D138" s="4">
        <v>1</v>
      </c>
      <c r="E138" s="4">
        <v>4</v>
      </c>
      <c r="F138" s="2">
        <v>1181</v>
      </c>
      <c r="G138" s="2">
        <v>2033</v>
      </c>
      <c r="H138" s="4">
        <v>592</v>
      </c>
      <c r="I138" s="2">
        <v>1358</v>
      </c>
      <c r="J138" s="4">
        <v>3</v>
      </c>
      <c r="K138" s="4">
        <v>9</v>
      </c>
      <c r="L138" s="4">
        <v>5</v>
      </c>
      <c r="M138" s="4">
        <v>9</v>
      </c>
      <c r="N138" s="4">
        <v>0</v>
      </c>
      <c r="O138" s="4">
        <v>0</v>
      </c>
      <c r="P138" s="4">
        <v>0</v>
      </c>
      <c r="Q138" s="4">
        <v>0</v>
      </c>
      <c r="R138" s="4">
        <v>4</v>
      </c>
      <c r="S138" s="4">
        <v>9</v>
      </c>
      <c r="T138" s="4">
        <v>4</v>
      </c>
      <c r="U138" s="4">
        <v>8</v>
      </c>
      <c r="V138" s="4">
        <v>42</v>
      </c>
      <c r="W138" s="4">
        <v>77</v>
      </c>
      <c r="X138" s="4">
        <v>33</v>
      </c>
      <c r="Y138" s="4">
        <v>66</v>
      </c>
      <c r="Z138" s="4">
        <v>770</v>
      </c>
      <c r="AA138" s="2">
        <v>1137</v>
      </c>
      <c r="AB138" s="4">
        <v>737</v>
      </c>
      <c r="AC138" s="2">
        <v>1093</v>
      </c>
      <c r="AD138" s="2">
        <v>3375</v>
      </c>
      <c r="AE138" s="2">
        <v>5809</v>
      </c>
      <c r="AF138" s="2">
        <f>AE138-'2014 Registered Voters'!B138</f>
        <v>-2</v>
      </c>
    </row>
    <row r="139" spans="1:32">
      <c r="A139" s="4" t="s">
        <v>136</v>
      </c>
      <c r="B139" s="4">
        <v>11</v>
      </c>
      <c r="C139" s="4">
        <v>44</v>
      </c>
      <c r="D139" s="4">
        <v>12</v>
      </c>
      <c r="E139" s="4">
        <v>42</v>
      </c>
      <c r="F139" s="2">
        <v>2131</v>
      </c>
      <c r="G139" s="2">
        <v>4889</v>
      </c>
      <c r="H139" s="2">
        <v>1072</v>
      </c>
      <c r="I139" s="2">
        <v>3043</v>
      </c>
      <c r="J139" s="4">
        <v>18</v>
      </c>
      <c r="K139" s="4">
        <v>80</v>
      </c>
      <c r="L139" s="4">
        <v>7</v>
      </c>
      <c r="M139" s="4">
        <v>59</v>
      </c>
      <c r="N139" s="4">
        <v>2</v>
      </c>
      <c r="O139" s="4">
        <v>5</v>
      </c>
      <c r="P139" s="4">
        <v>0</v>
      </c>
      <c r="Q139" s="4">
        <v>1</v>
      </c>
      <c r="R139" s="4">
        <v>15</v>
      </c>
      <c r="S139" s="4">
        <v>49</v>
      </c>
      <c r="T139" s="4">
        <v>6</v>
      </c>
      <c r="U139" s="4">
        <v>37</v>
      </c>
      <c r="V139" s="4">
        <v>213</v>
      </c>
      <c r="W139" s="4">
        <v>623</v>
      </c>
      <c r="X139" s="4">
        <v>165</v>
      </c>
      <c r="Y139" s="4">
        <v>570</v>
      </c>
      <c r="Z139" s="2">
        <v>3894</v>
      </c>
      <c r="AA139" s="2">
        <v>8079</v>
      </c>
      <c r="AB139" s="2">
        <v>3593</v>
      </c>
      <c r="AC139" s="2">
        <v>6885</v>
      </c>
      <c r="AD139" s="2">
        <v>11139</v>
      </c>
      <c r="AE139" s="2">
        <v>24406</v>
      </c>
      <c r="AF139" s="2">
        <f>AE139-'2014 Registered Voters'!B139</f>
        <v>9</v>
      </c>
    </row>
    <row r="140" spans="1:32">
      <c r="A140" s="4" t="s">
        <v>137</v>
      </c>
      <c r="B140" s="4">
        <v>10</v>
      </c>
      <c r="C140" s="4">
        <v>75</v>
      </c>
      <c r="D140" s="4">
        <v>9</v>
      </c>
      <c r="E140" s="4">
        <v>62</v>
      </c>
      <c r="F140" s="2">
        <v>1094</v>
      </c>
      <c r="G140" s="2">
        <v>3338</v>
      </c>
      <c r="H140" s="4">
        <v>611</v>
      </c>
      <c r="I140" s="2">
        <v>2064</v>
      </c>
      <c r="J140" s="4">
        <v>26</v>
      </c>
      <c r="K140" s="4">
        <v>182</v>
      </c>
      <c r="L140" s="4">
        <v>23</v>
      </c>
      <c r="M140" s="4">
        <v>170</v>
      </c>
      <c r="N140" s="4">
        <v>0</v>
      </c>
      <c r="O140" s="4">
        <v>1</v>
      </c>
      <c r="P140" s="4">
        <v>0</v>
      </c>
      <c r="Q140" s="4">
        <v>1</v>
      </c>
      <c r="R140" s="4">
        <v>14</v>
      </c>
      <c r="S140" s="4">
        <v>54</v>
      </c>
      <c r="T140" s="4">
        <v>15</v>
      </c>
      <c r="U140" s="4">
        <v>43</v>
      </c>
      <c r="V140" s="4">
        <v>76</v>
      </c>
      <c r="W140" s="4">
        <v>245</v>
      </c>
      <c r="X140" s="4">
        <v>69</v>
      </c>
      <c r="Y140" s="4">
        <v>249</v>
      </c>
      <c r="Z140" s="2">
        <v>3496</v>
      </c>
      <c r="AA140" s="2">
        <v>7022</v>
      </c>
      <c r="AB140" s="2">
        <v>3246</v>
      </c>
      <c r="AC140" s="2">
        <v>6009</v>
      </c>
      <c r="AD140" s="2">
        <v>8689</v>
      </c>
      <c r="AE140" s="2">
        <v>19515</v>
      </c>
      <c r="AF140" s="2">
        <f>AE140-'2014 Registered Voters'!B140</f>
        <v>6</v>
      </c>
    </row>
    <row r="141" spans="1:32">
      <c r="A141" s="4" t="s">
        <v>138</v>
      </c>
      <c r="B141" s="4">
        <v>9</v>
      </c>
      <c r="C141" s="4">
        <v>25</v>
      </c>
      <c r="D141" s="4">
        <v>7</v>
      </c>
      <c r="E141" s="4">
        <v>27</v>
      </c>
      <c r="F141" s="4">
        <v>683</v>
      </c>
      <c r="G141" s="2">
        <v>1710</v>
      </c>
      <c r="H141" s="4">
        <v>344</v>
      </c>
      <c r="I141" s="2">
        <v>1056</v>
      </c>
      <c r="J141" s="4">
        <v>12</v>
      </c>
      <c r="K141" s="4">
        <v>112</v>
      </c>
      <c r="L141" s="4">
        <v>10</v>
      </c>
      <c r="M141" s="4">
        <v>82</v>
      </c>
      <c r="N141" s="4">
        <v>0</v>
      </c>
      <c r="O141" s="4">
        <v>0</v>
      </c>
      <c r="P141" s="4">
        <v>0</v>
      </c>
      <c r="Q141" s="4">
        <v>1</v>
      </c>
      <c r="R141" s="4">
        <v>13</v>
      </c>
      <c r="S141" s="4">
        <v>33</v>
      </c>
      <c r="T141" s="4">
        <v>3</v>
      </c>
      <c r="U141" s="4">
        <v>18</v>
      </c>
      <c r="V141" s="4">
        <v>43</v>
      </c>
      <c r="W141" s="4">
        <v>155</v>
      </c>
      <c r="X141" s="4">
        <v>51</v>
      </c>
      <c r="Y141" s="4">
        <v>163</v>
      </c>
      <c r="Z141" s="2">
        <v>2384</v>
      </c>
      <c r="AA141" s="2">
        <v>4504</v>
      </c>
      <c r="AB141" s="2">
        <v>2124</v>
      </c>
      <c r="AC141" s="2">
        <v>3872</v>
      </c>
      <c r="AD141" s="2">
        <v>5683</v>
      </c>
      <c r="AE141" s="2">
        <v>11758</v>
      </c>
      <c r="AF141" s="2">
        <f>AE141-'2014 Registered Voters'!B141</f>
        <v>-2612</v>
      </c>
    </row>
    <row r="142" spans="1:32">
      <c r="A142" s="4" t="s">
        <v>139</v>
      </c>
      <c r="B142" s="4">
        <v>1</v>
      </c>
      <c r="C142" s="4">
        <v>6</v>
      </c>
      <c r="D142" s="4">
        <v>1</v>
      </c>
      <c r="E142" s="4">
        <v>10</v>
      </c>
      <c r="F142" s="4">
        <v>5</v>
      </c>
      <c r="G142" s="4">
        <v>28</v>
      </c>
      <c r="H142" s="4">
        <v>4</v>
      </c>
      <c r="I142" s="4">
        <v>19</v>
      </c>
      <c r="J142" s="4">
        <v>1</v>
      </c>
      <c r="K142" s="4">
        <v>9</v>
      </c>
      <c r="L142" s="4">
        <v>2</v>
      </c>
      <c r="M142" s="4">
        <v>8</v>
      </c>
      <c r="N142" s="4">
        <v>1</v>
      </c>
      <c r="O142" s="4">
        <v>2</v>
      </c>
      <c r="P142" s="4">
        <v>1</v>
      </c>
      <c r="Q142" s="4">
        <v>2</v>
      </c>
      <c r="R142" s="4">
        <v>0</v>
      </c>
      <c r="S142" s="4">
        <v>4</v>
      </c>
      <c r="T142" s="4">
        <v>2</v>
      </c>
      <c r="U142" s="4">
        <v>8</v>
      </c>
      <c r="V142" s="4">
        <v>30</v>
      </c>
      <c r="W142" s="4">
        <v>74</v>
      </c>
      <c r="X142" s="4">
        <v>40</v>
      </c>
      <c r="Y142" s="4">
        <v>81</v>
      </c>
      <c r="Z142" s="2">
        <v>2205</v>
      </c>
      <c r="AA142" s="2">
        <v>4157</v>
      </c>
      <c r="AB142" s="2">
        <v>2042</v>
      </c>
      <c r="AC142" s="2">
        <v>3676</v>
      </c>
      <c r="AD142" s="2">
        <v>4335</v>
      </c>
      <c r="AE142" s="2">
        <v>8084</v>
      </c>
      <c r="AF142" s="2">
        <f>AE142-'2014 Registered Voters'!B142</f>
        <v>-1</v>
      </c>
    </row>
    <row r="143" spans="1:32">
      <c r="A143" s="4" t="s">
        <v>140</v>
      </c>
      <c r="B143" s="4">
        <v>0</v>
      </c>
      <c r="C143" s="4">
        <v>3</v>
      </c>
      <c r="D143" s="4">
        <v>0</v>
      </c>
      <c r="E143" s="4">
        <v>2</v>
      </c>
      <c r="F143" s="4">
        <v>314</v>
      </c>
      <c r="G143" s="4">
        <v>738</v>
      </c>
      <c r="H143" s="4">
        <v>141</v>
      </c>
      <c r="I143" s="4">
        <v>471</v>
      </c>
      <c r="J143" s="4">
        <v>0</v>
      </c>
      <c r="K143" s="4">
        <v>4</v>
      </c>
      <c r="L143" s="4">
        <v>2</v>
      </c>
      <c r="M143" s="4">
        <v>7</v>
      </c>
      <c r="N143" s="4">
        <v>0</v>
      </c>
      <c r="O143" s="4">
        <v>0</v>
      </c>
      <c r="P143" s="4">
        <v>1</v>
      </c>
      <c r="Q143" s="4">
        <v>1</v>
      </c>
      <c r="R143" s="4">
        <v>1</v>
      </c>
      <c r="S143" s="4">
        <v>1</v>
      </c>
      <c r="T143" s="4">
        <v>0</v>
      </c>
      <c r="U143" s="4">
        <v>1</v>
      </c>
      <c r="V143" s="4">
        <v>11</v>
      </c>
      <c r="W143" s="4">
        <v>42</v>
      </c>
      <c r="X143" s="4">
        <v>4</v>
      </c>
      <c r="Y143" s="4">
        <v>31</v>
      </c>
      <c r="Z143" s="4">
        <v>555</v>
      </c>
      <c r="AA143" s="2">
        <v>1274</v>
      </c>
      <c r="AB143" s="4">
        <v>538</v>
      </c>
      <c r="AC143" s="2">
        <v>1152</v>
      </c>
      <c r="AD143" s="2">
        <v>1567</v>
      </c>
      <c r="AE143" s="2">
        <v>3727</v>
      </c>
      <c r="AF143" s="2">
        <f>AE143-'2014 Registered Voters'!B143</f>
        <v>8</v>
      </c>
    </row>
    <row r="144" spans="1:32">
      <c r="A144" s="4" t="s">
        <v>141</v>
      </c>
      <c r="B144" s="4">
        <v>16</v>
      </c>
      <c r="C144" s="4">
        <v>83</v>
      </c>
      <c r="D144" s="4">
        <v>17</v>
      </c>
      <c r="E144" s="4">
        <v>85</v>
      </c>
      <c r="F144" s="2">
        <v>2994</v>
      </c>
      <c r="G144" s="2">
        <v>6742</v>
      </c>
      <c r="H144" s="2">
        <v>1508</v>
      </c>
      <c r="I144" s="2">
        <v>4274</v>
      </c>
      <c r="J144" s="4">
        <v>29</v>
      </c>
      <c r="K144" s="4">
        <v>117</v>
      </c>
      <c r="L144" s="4">
        <v>25</v>
      </c>
      <c r="M144" s="4">
        <v>101</v>
      </c>
      <c r="N144" s="4">
        <v>0</v>
      </c>
      <c r="O144" s="4">
        <v>1</v>
      </c>
      <c r="P144" s="4">
        <v>1</v>
      </c>
      <c r="Q144" s="4">
        <v>1</v>
      </c>
      <c r="R144" s="4">
        <v>21</v>
      </c>
      <c r="S144" s="4">
        <v>81</v>
      </c>
      <c r="T144" s="4">
        <v>13</v>
      </c>
      <c r="U144" s="4">
        <v>65</v>
      </c>
      <c r="V144" s="4">
        <v>216</v>
      </c>
      <c r="W144" s="4">
        <v>681</v>
      </c>
      <c r="X144" s="4">
        <v>212</v>
      </c>
      <c r="Y144" s="4">
        <v>746</v>
      </c>
      <c r="Z144" s="2">
        <v>5771</v>
      </c>
      <c r="AA144" s="2">
        <v>11624</v>
      </c>
      <c r="AB144" s="2">
        <v>5202</v>
      </c>
      <c r="AC144" s="2">
        <v>9899</v>
      </c>
      <c r="AD144" s="2">
        <v>16025</v>
      </c>
      <c r="AE144" s="2">
        <v>34500</v>
      </c>
      <c r="AF144" s="2">
        <f>AE144-'2014 Registered Voters'!B144</f>
        <v>-6</v>
      </c>
    </row>
    <row r="145" spans="1:32">
      <c r="A145" s="4" t="s">
        <v>142</v>
      </c>
      <c r="B145" s="4">
        <v>2</v>
      </c>
      <c r="C145" s="4">
        <v>8</v>
      </c>
      <c r="D145" s="4">
        <v>0</v>
      </c>
      <c r="E145" s="4">
        <v>8</v>
      </c>
      <c r="F145" s="4">
        <v>514</v>
      </c>
      <c r="G145" s="2">
        <v>1066</v>
      </c>
      <c r="H145" s="4">
        <v>274</v>
      </c>
      <c r="I145" s="4">
        <v>718</v>
      </c>
      <c r="J145" s="4">
        <v>1</v>
      </c>
      <c r="K145" s="4">
        <v>16</v>
      </c>
      <c r="L145" s="4">
        <v>0</v>
      </c>
      <c r="M145" s="4">
        <v>9</v>
      </c>
      <c r="N145" s="4">
        <v>0</v>
      </c>
      <c r="O145" s="4">
        <v>0</v>
      </c>
      <c r="P145" s="4">
        <v>0</v>
      </c>
      <c r="Q145" s="4">
        <v>1</v>
      </c>
      <c r="R145" s="4">
        <v>0</v>
      </c>
      <c r="S145" s="4">
        <v>5</v>
      </c>
      <c r="T145" s="4">
        <v>1</v>
      </c>
      <c r="U145" s="4">
        <v>6</v>
      </c>
      <c r="V145" s="4">
        <v>16</v>
      </c>
      <c r="W145" s="4">
        <v>43</v>
      </c>
      <c r="X145" s="4">
        <v>10</v>
      </c>
      <c r="Y145" s="4">
        <v>55</v>
      </c>
      <c r="Z145" s="4">
        <v>801</v>
      </c>
      <c r="AA145" s="2">
        <v>1459</v>
      </c>
      <c r="AB145" s="4">
        <v>719</v>
      </c>
      <c r="AC145" s="2">
        <v>1292</v>
      </c>
      <c r="AD145" s="2">
        <v>2338</v>
      </c>
      <c r="AE145" s="2">
        <v>4686</v>
      </c>
      <c r="AF145" s="2">
        <f>AE145-'2014 Registered Voters'!B145</f>
        <v>-1</v>
      </c>
    </row>
    <row r="146" spans="1:32">
      <c r="A146" s="4" t="s">
        <v>143</v>
      </c>
      <c r="B146" s="4">
        <v>3</v>
      </c>
      <c r="C146" s="4">
        <v>6</v>
      </c>
      <c r="D146" s="4">
        <v>0</v>
      </c>
      <c r="E146" s="4">
        <v>3</v>
      </c>
      <c r="F146" s="4">
        <v>837</v>
      </c>
      <c r="G146" s="2">
        <v>1348</v>
      </c>
      <c r="H146" s="4">
        <v>584</v>
      </c>
      <c r="I146" s="2">
        <v>1105</v>
      </c>
      <c r="J146" s="4">
        <v>3</v>
      </c>
      <c r="K146" s="4">
        <v>11</v>
      </c>
      <c r="L146" s="4">
        <v>1</v>
      </c>
      <c r="M146" s="4">
        <v>6</v>
      </c>
      <c r="N146" s="4">
        <v>0</v>
      </c>
      <c r="O146" s="4">
        <v>1</v>
      </c>
      <c r="P146" s="4">
        <v>0</v>
      </c>
      <c r="Q146" s="4">
        <v>1</v>
      </c>
      <c r="R146" s="4">
        <v>5</v>
      </c>
      <c r="S146" s="4">
        <v>15</v>
      </c>
      <c r="T146" s="4">
        <v>0</v>
      </c>
      <c r="U146" s="4">
        <v>4</v>
      </c>
      <c r="V146" s="4">
        <v>48</v>
      </c>
      <c r="W146" s="4">
        <v>110</v>
      </c>
      <c r="X146" s="4">
        <v>46</v>
      </c>
      <c r="Y146" s="4">
        <v>128</v>
      </c>
      <c r="Z146" s="4">
        <v>733</v>
      </c>
      <c r="AA146" s="2">
        <v>1365</v>
      </c>
      <c r="AB146" s="4">
        <v>726</v>
      </c>
      <c r="AC146" s="2">
        <v>1285</v>
      </c>
      <c r="AD146" s="2">
        <v>2986</v>
      </c>
      <c r="AE146" s="2">
        <v>5388</v>
      </c>
      <c r="AF146" s="2">
        <f>AE146-'2014 Registered Voters'!B146</f>
        <v>2</v>
      </c>
    </row>
    <row r="147" spans="1:32">
      <c r="A147" s="4" t="s">
        <v>144</v>
      </c>
      <c r="B147" s="4">
        <v>14</v>
      </c>
      <c r="C147" s="4">
        <v>26</v>
      </c>
      <c r="D147" s="4">
        <v>2</v>
      </c>
      <c r="E147" s="4">
        <v>7</v>
      </c>
      <c r="F147" s="4">
        <v>2</v>
      </c>
      <c r="G147" s="4">
        <v>9</v>
      </c>
      <c r="H147" s="4">
        <v>4</v>
      </c>
      <c r="I147" s="4">
        <v>8</v>
      </c>
      <c r="J147" s="4">
        <v>16</v>
      </c>
      <c r="K147" s="4">
        <v>39</v>
      </c>
      <c r="L147" s="4">
        <v>5</v>
      </c>
      <c r="M147" s="4">
        <v>21</v>
      </c>
      <c r="N147" s="4">
        <v>2</v>
      </c>
      <c r="O147" s="4">
        <v>3</v>
      </c>
      <c r="P147" s="4">
        <v>0</v>
      </c>
      <c r="Q147" s="4">
        <v>1</v>
      </c>
      <c r="R147" s="4">
        <v>7</v>
      </c>
      <c r="S147" s="4">
        <v>17</v>
      </c>
      <c r="T147" s="4">
        <v>5</v>
      </c>
      <c r="U147" s="4">
        <v>15</v>
      </c>
      <c r="V147" s="4">
        <v>115</v>
      </c>
      <c r="W147" s="4">
        <v>239</v>
      </c>
      <c r="X147" s="4">
        <v>142</v>
      </c>
      <c r="Y147" s="4">
        <v>272</v>
      </c>
      <c r="Z147" s="2">
        <v>3888</v>
      </c>
      <c r="AA147" s="2">
        <v>6825</v>
      </c>
      <c r="AB147" s="2">
        <v>3683</v>
      </c>
      <c r="AC147" s="2">
        <v>6101</v>
      </c>
      <c r="AD147" s="2">
        <v>7885</v>
      </c>
      <c r="AE147" s="2">
        <v>13583</v>
      </c>
      <c r="AF147" s="2">
        <f>AE147-'2014 Registered Voters'!B147</f>
        <v>0</v>
      </c>
    </row>
    <row r="148" spans="1:32">
      <c r="A148" s="4" t="s">
        <v>145</v>
      </c>
      <c r="B148" s="4">
        <v>1</v>
      </c>
      <c r="C148" s="4">
        <v>17</v>
      </c>
      <c r="D148" s="4">
        <v>5</v>
      </c>
      <c r="E148" s="4">
        <v>19</v>
      </c>
      <c r="F148" s="2">
        <v>1173</v>
      </c>
      <c r="G148" s="2">
        <v>2319</v>
      </c>
      <c r="H148" s="4">
        <v>666</v>
      </c>
      <c r="I148" s="2">
        <v>1479</v>
      </c>
      <c r="J148" s="4">
        <v>7</v>
      </c>
      <c r="K148" s="4">
        <v>15</v>
      </c>
      <c r="L148" s="4">
        <v>1</v>
      </c>
      <c r="M148" s="4">
        <v>18</v>
      </c>
      <c r="N148" s="4">
        <v>1</v>
      </c>
      <c r="O148" s="4">
        <v>1</v>
      </c>
      <c r="P148" s="4">
        <v>0</v>
      </c>
      <c r="Q148" s="4">
        <v>2</v>
      </c>
      <c r="R148" s="4">
        <v>8</v>
      </c>
      <c r="S148" s="4">
        <v>25</v>
      </c>
      <c r="T148" s="4">
        <v>6</v>
      </c>
      <c r="U148" s="4">
        <v>17</v>
      </c>
      <c r="V148" s="4">
        <v>92</v>
      </c>
      <c r="W148" s="4">
        <v>302</v>
      </c>
      <c r="X148" s="4">
        <v>69</v>
      </c>
      <c r="Y148" s="4">
        <v>299</v>
      </c>
      <c r="Z148" s="2">
        <v>2741</v>
      </c>
      <c r="AA148" s="2">
        <v>5105</v>
      </c>
      <c r="AB148" s="2">
        <v>2458</v>
      </c>
      <c r="AC148" s="2">
        <v>4258</v>
      </c>
      <c r="AD148" s="2">
        <v>7228</v>
      </c>
      <c r="AE148" s="2">
        <v>13876</v>
      </c>
      <c r="AF148" s="2">
        <f>AE148-'2014 Registered Voters'!B148</f>
        <v>-3</v>
      </c>
    </row>
    <row r="149" spans="1:32">
      <c r="A149" s="4" t="s">
        <v>146</v>
      </c>
      <c r="B149" s="4">
        <v>12</v>
      </c>
      <c r="C149" s="4">
        <v>36</v>
      </c>
      <c r="D149" s="4">
        <v>9</v>
      </c>
      <c r="E149" s="4">
        <v>23</v>
      </c>
      <c r="F149" s="4">
        <v>233</v>
      </c>
      <c r="G149" s="4">
        <v>621</v>
      </c>
      <c r="H149" s="4">
        <v>134</v>
      </c>
      <c r="I149" s="4">
        <v>411</v>
      </c>
      <c r="J149" s="4">
        <v>9</v>
      </c>
      <c r="K149" s="4">
        <v>51</v>
      </c>
      <c r="L149" s="4">
        <v>11</v>
      </c>
      <c r="M149" s="4">
        <v>38</v>
      </c>
      <c r="N149" s="4">
        <v>0</v>
      </c>
      <c r="O149" s="4">
        <v>3</v>
      </c>
      <c r="P149" s="4">
        <v>1</v>
      </c>
      <c r="Q149" s="4">
        <v>2</v>
      </c>
      <c r="R149" s="4">
        <v>16</v>
      </c>
      <c r="S149" s="4">
        <v>81</v>
      </c>
      <c r="T149" s="4">
        <v>12</v>
      </c>
      <c r="U149" s="4">
        <v>43</v>
      </c>
      <c r="V149" s="4">
        <v>362</v>
      </c>
      <c r="W149" s="2">
        <v>1258</v>
      </c>
      <c r="X149" s="4">
        <v>344</v>
      </c>
      <c r="Y149" s="2">
        <v>1243</v>
      </c>
      <c r="Z149" s="2">
        <v>5949</v>
      </c>
      <c r="AA149" s="2">
        <v>14526</v>
      </c>
      <c r="AB149" s="2">
        <v>5522</v>
      </c>
      <c r="AC149" s="2">
        <v>12186</v>
      </c>
      <c r="AD149" s="2">
        <v>12614</v>
      </c>
      <c r="AE149" s="2">
        <v>30522</v>
      </c>
      <c r="AF149" s="2">
        <f>AE149-'2014 Registered Voters'!B149</f>
        <v>-4</v>
      </c>
    </row>
    <row r="150" spans="1:32">
      <c r="A150" s="4" t="s">
        <v>147</v>
      </c>
      <c r="B150" s="4">
        <v>35</v>
      </c>
      <c r="C150" s="4">
        <v>110</v>
      </c>
      <c r="D150" s="4">
        <v>36</v>
      </c>
      <c r="E150" s="4">
        <v>101</v>
      </c>
      <c r="F150" s="2">
        <v>1795</v>
      </c>
      <c r="G150" s="2">
        <v>3619</v>
      </c>
      <c r="H150" s="4">
        <v>948</v>
      </c>
      <c r="I150" s="2">
        <v>2311</v>
      </c>
      <c r="J150" s="4">
        <v>58</v>
      </c>
      <c r="K150" s="4">
        <v>190</v>
      </c>
      <c r="L150" s="4">
        <v>46</v>
      </c>
      <c r="M150" s="4">
        <v>149</v>
      </c>
      <c r="N150" s="4">
        <v>0</v>
      </c>
      <c r="O150" s="4">
        <v>4</v>
      </c>
      <c r="P150" s="4">
        <v>0</v>
      </c>
      <c r="Q150" s="4">
        <v>1</v>
      </c>
      <c r="R150" s="4">
        <v>45</v>
      </c>
      <c r="S150" s="4">
        <v>131</v>
      </c>
      <c r="T150" s="4">
        <v>47</v>
      </c>
      <c r="U150" s="4">
        <v>111</v>
      </c>
      <c r="V150" s="2">
        <v>1464</v>
      </c>
      <c r="W150" s="2">
        <v>3745</v>
      </c>
      <c r="X150" s="2">
        <v>1317</v>
      </c>
      <c r="Y150" s="2">
        <v>3495</v>
      </c>
      <c r="Z150" s="2">
        <v>10779</v>
      </c>
      <c r="AA150" s="2">
        <v>18309</v>
      </c>
      <c r="AB150" s="2">
        <v>9732</v>
      </c>
      <c r="AC150" s="2">
        <v>16009</v>
      </c>
      <c r="AD150" s="2">
        <v>26302</v>
      </c>
      <c r="AE150" s="2">
        <v>48285</v>
      </c>
      <c r="AF150" s="2">
        <f>AE150-'2014 Registered Voters'!B150</f>
        <v>6</v>
      </c>
    </row>
    <row r="151" spans="1:32">
      <c r="A151" s="4" t="s">
        <v>148</v>
      </c>
      <c r="B151" s="4">
        <v>5</v>
      </c>
      <c r="C151" s="4">
        <v>39</v>
      </c>
      <c r="D151" s="4">
        <v>8</v>
      </c>
      <c r="E151" s="4">
        <v>30</v>
      </c>
      <c r="F151" s="4">
        <v>930</v>
      </c>
      <c r="G151" s="2">
        <v>2715</v>
      </c>
      <c r="H151" s="4">
        <v>500</v>
      </c>
      <c r="I151" s="2">
        <v>1602</v>
      </c>
      <c r="J151" s="4">
        <v>8</v>
      </c>
      <c r="K151" s="4">
        <v>53</v>
      </c>
      <c r="L151" s="4">
        <v>7</v>
      </c>
      <c r="M151" s="4">
        <v>47</v>
      </c>
      <c r="N151" s="4">
        <v>0</v>
      </c>
      <c r="O151" s="4">
        <v>2</v>
      </c>
      <c r="P151" s="4">
        <v>0</v>
      </c>
      <c r="Q151" s="4">
        <v>4</v>
      </c>
      <c r="R151" s="4">
        <v>4</v>
      </c>
      <c r="S151" s="4">
        <v>39</v>
      </c>
      <c r="T151" s="4">
        <v>7</v>
      </c>
      <c r="U151" s="4">
        <v>22</v>
      </c>
      <c r="V151" s="4">
        <v>39</v>
      </c>
      <c r="W151" s="4">
        <v>260</v>
      </c>
      <c r="X151" s="4">
        <v>62</v>
      </c>
      <c r="Y151" s="4">
        <v>362</v>
      </c>
      <c r="Z151" s="2">
        <v>2728</v>
      </c>
      <c r="AA151" s="2">
        <v>6154</v>
      </c>
      <c r="AB151" s="2">
        <v>2536</v>
      </c>
      <c r="AC151" s="2">
        <v>5114</v>
      </c>
      <c r="AD151" s="2">
        <v>6834</v>
      </c>
      <c r="AE151" s="2">
        <v>16443</v>
      </c>
      <c r="AF151" s="2">
        <f>AE151-'2014 Registered Voters'!B151</f>
        <v>-6</v>
      </c>
    </row>
    <row r="152" spans="1:32">
      <c r="A152" s="4" t="s">
        <v>149</v>
      </c>
      <c r="B152" s="4">
        <v>2</v>
      </c>
      <c r="C152" s="4">
        <v>5</v>
      </c>
      <c r="D152" s="4">
        <v>2</v>
      </c>
      <c r="E152" s="4">
        <v>3</v>
      </c>
      <c r="F152" s="4">
        <v>522</v>
      </c>
      <c r="G152" s="2">
        <v>1099</v>
      </c>
      <c r="H152" s="4">
        <v>261</v>
      </c>
      <c r="I152" s="4">
        <v>728</v>
      </c>
      <c r="J152" s="4">
        <v>1</v>
      </c>
      <c r="K152" s="4">
        <v>5</v>
      </c>
      <c r="L152" s="4">
        <v>0</v>
      </c>
      <c r="M152" s="4">
        <v>0</v>
      </c>
      <c r="N152" s="4">
        <v>2</v>
      </c>
      <c r="O152" s="4">
        <v>2</v>
      </c>
      <c r="P152" s="4">
        <v>1</v>
      </c>
      <c r="Q152" s="4">
        <v>2</v>
      </c>
      <c r="R152" s="4">
        <v>1</v>
      </c>
      <c r="S152" s="4">
        <v>6</v>
      </c>
      <c r="T152" s="4">
        <v>3</v>
      </c>
      <c r="U152" s="4">
        <v>10</v>
      </c>
      <c r="V152" s="4">
        <v>2</v>
      </c>
      <c r="W152" s="4">
        <v>21</v>
      </c>
      <c r="X152" s="4">
        <v>5</v>
      </c>
      <c r="Y152" s="4">
        <v>35</v>
      </c>
      <c r="Z152" s="4">
        <v>371</v>
      </c>
      <c r="AA152" s="4">
        <v>625</v>
      </c>
      <c r="AB152" s="4">
        <v>365</v>
      </c>
      <c r="AC152" s="4">
        <v>611</v>
      </c>
      <c r="AD152" s="2">
        <v>1538</v>
      </c>
      <c r="AE152" s="2">
        <v>3152</v>
      </c>
      <c r="AF152" s="2">
        <f>AE152-'2014 Registered Voters'!B152</f>
        <v>0</v>
      </c>
    </row>
    <row r="153" spans="1:32">
      <c r="A153" s="4" t="s">
        <v>150</v>
      </c>
      <c r="B153" s="4">
        <v>2</v>
      </c>
      <c r="C153" s="4">
        <v>6</v>
      </c>
      <c r="D153" s="4">
        <v>3</v>
      </c>
      <c r="E153" s="4">
        <v>11</v>
      </c>
      <c r="F153" s="2">
        <v>1824</v>
      </c>
      <c r="G153" s="2">
        <v>3326</v>
      </c>
      <c r="H153" s="4">
        <v>995</v>
      </c>
      <c r="I153" s="2">
        <v>2145</v>
      </c>
      <c r="J153" s="4">
        <v>9</v>
      </c>
      <c r="K153" s="4">
        <v>16</v>
      </c>
      <c r="L153" s="4">
        <v>2</v>
      </c>
      <c r="M153" s="4">
        <v>9</v>
      </c>
      <c r="N153" s="4">
        <v>0</v>
      </c>
      <c r="O153" s="4">
        <v>0</v>
      </c>
      <c r="P153" s="4">
        <v>2</v>
      </c>
      <c r="Q153" s="4">
        <v>2</v>
      </c>
      <c r="R153" s="4">
        <v>3</v>
      </c>
      <c r="S153" s="4">
        <v>13</v>
      </c>
      <c r="T153" s="4">
        <v>2</v>
      </c>
      <c r="U153" s="4">
        <v>8</v>
      </c>
      <c r="V153" s="4">
        <v>32</v>
      </c>
      <c r="W153" s="4">
        <v>102</v>
      </c>
      <c r="X153" s="4">
        <v>28</v>
      </c>
      <c r="Y153" s="4">
        <v>94</v>
      </c>
      <c r="Z153" s="2">
        <v>1711</v>
      </c>
      <c r="AA153" s="2">
        <v>2756</v>
      </c>
      <c r="AB153" s="2">
        <v>1620</v>
      </c>
      <c r="AC153" s="2">
        <v>2478</v>
      </c>
      <c r="AD153" s="2">
        <v>6233</v>
      </c>
      <c r="AE153" s="2">
        <v>10966</v>
      </c>
      <c r="AF153" s="2">
        <f>AE153-'2014 Registered Voters'!B153</f>
        <v>-1</v>
      </c>
    </row>
    <row r="154" spans="1:32">
      <c r="A154" s="4" t="s">
        <v>151</v>
      </c>
      <c r="B154" s="4">
        <v>4</v>
      </c>
      <c r="C154" s="4">
        <v>23</v>
      </c>
      <c r="D154" s="4">
        <v>2</v>
      </c>
      <c r="E154" s="4">
        <v>19</v>
      </c>
      <c r="F154" s="4">
        <v>547</v>
      </c>
      <c r="G154" s="2">
        <v>1376</v>
      </c>
      <c r="H154" s="4">
        <v>314</v>
      </c>
      <c r="I154" s="4">
        <v>795</v>
      </c>
      <c r="J154" s="4">
        <v>13</v>
      </c>
      <c r="K154" s="4">
        <v>58</v>
      </c>
      <c r="L154" s="4">
        <v>10</v>
      </c>
      <c r="M154" s="4">
        <v>45</v>
      </c>
      <c r="N154" s="4">
        <v>0</v>
      </c>
      <c r="O154" s="4">
        <v>1</v>
      </c>
      <c r="P154" s="4">
        <v>1</v>
      </c>
      <c r="Q154" s="4">
        <v>2</v>
      </c>
      <c r="R154" s="4">
        <v>8</v>
      </c>
      <c r="S154" s="4">
        <v>36</v>
      </c>
      <c r="T154" s="4">
        <v>9</v>
      </c>
      <c r="U154" s="4">
        <v>29</v>
      </c>
      <c r="V154" s="4">
        <v>134</v>
      </c>
      <c r="W154" s="4">
        <v>497</v>
      </c>
      <c r="X154" s="4">
        <v>125</v>
      </c>
      <c r="Y154" s="4">
        <v>473</v>
      </c>
      <c r="Z154" s="2">
        <v>2624</v>
      </c>
      <c r="AA154" s="2">
        <v>5546</v>
      </c>
      <c r="AB154" s="2">
        <v>2529</v>
      </c>
      <c r="AC154" s="2">
        <v>4746</v>
      </c>
      <c r="AD154" s="2">
        <v>6320</v>
      </c>
      <c r="AE154" s="2">
        <v>13646</v>
      </c>
      <c r="AF154" s="2">
        <f>AE154-'2014 Registered Voters'!B154</f>
        <v>-2</v>
      </c>
    </row>
    <row r="155" spans="1:32">
      <c r="A155" s="4" t="s">
        <v>152</v>
      </c>
      <c r="B155" s="4">
        <v>0</v>
      </c>
      <c r="C155" s="4">
        <v>0</v>
      </c>
      <c r="D155" s="4">
        <v>0</v>
      </c>
      <c r="E155" s="4">
        <v>0</v>
      </c>
      <c r="F155" s="4">
        <v>190</v>
      </c>
      <c r="G155" s="4">
        <v>363</v>
      </c>
      <c r="H155" s="4">
        <v>117</v>
      </c>
      <c r="I155" s="4">
        <v>280</v>
      </c>
      <c r="J155" s="4">
        <v>0</v>
      </c>
      <c r="K155" s="4">
        <v>3</v>
      </c>
      <c r="L155" s="4">
        <v>0</v>
      </c>
      <c r="M155" s="4">
        <v>2</v>
      </c>
      <c r="N155" s="4">
        <v>0</v>
      </c>
      <c r="O155" s="4">
        <v>0</v>
      </c>
      <c r="P155" s="4">
        <v>0</v>
      </c>
      <c r="Q155" s="4">
        <v>0</v>
      </c>
      <c r="R155" s="4">
        <v>0</v>
      </c>
      <c r="S155" s="4">
        <v>4</v>
      </c>
      <c r="T155" s="4">
        <v>1</v>
      </c>
      <c r="U155" s="4">
        <v>4</v>
      </c>
      <c r="V155" s="4">
        <v>2</v>
      </c>
      <c r="W155" s="4">
        <v>7</v>
      </c>
      <c r="X155" s="4">
        <v>6</v>
      </c>
      <c r="Y155" s="4">
        <v>8</v>
      </c>
      <c r="Z155" s="4">
        <v>244</v>
      </c>
      <c r="AA155" s="4">
        <v>394</v>
      </c>
      <c r="AB155" s="4">
        <v>229</v>
      </c>
      <c r="AC155" s="4">
        <v>375</v>
      </c>
      <c r="AD155" s="4">
        <v>789</v>
      </c>
      <c r="AE155" s="2">
        <v>1440</v>
      </c>
      <c r="AF155" s="2">
        <f>AE155-'2014 Registered Voters'!B155</f>
        <v>0</v>
      </c>
    </row>
    <row r="156" spans="1:32">
      <c r="A156" s="4" t="s">
        <v>153</v>
      </c>
      <c r="B156" s="4">
        <v>0</v>
      </c>
      <c r="C156" s="4">
        <v>0</v>
      </c>
      <c r="D156" s="4">
        <v>0</v>
      </c>
      <c r="E156" s="4">
        <v>0</v>
      </c>
      <c r="F156" s="4">
        <v>246</v>
      </c>
      <c r="G156" s="4">
        <v>462</v>
      </c>
      <c r="H156" s="4">
        <v>166</v>
      </c>
      <c r="I156" s="4">
        <v>331</v>
      </c>
      <c r="J156" s="4">
        <v>2</v>
      </c>
      <c r="K156" s="4">
        <v>7</v>
      </c>
      <c r="L156" s="4">
        <v>3</v>
      </c>
      <c r="M156" s="4">
        <v>8</v>
      </c>
      <c r="N156" s="4">
        <v>0</v>
      </c>
      <c r="O156" s="4">
        <v>1</v>
      </c>
      <c r="P156" s="4">
        <v>0</v>
      </c>
      <c r="Q156" s="4">
        <v>2</v>
      </c>
      <c r="R156" s="4">
        <v>3</v>
      </c>
      <c r="S156" s="4">
        <v>9</v>
      </c>
      <c r="T156" s="4">
        <v>1</v>
      </c>
      <c r="U156" s="4">
        <v>1</v>
      </c>
      <c r="V156" s="4">
        <v>10</v>
      </c>
      <c r="W156" s="4">
        <v>29</v>
      </c>
      <c r="X156" s="4">
        <v>10</v>
      </c>
      <c r="Y156" s="4">
        <v>31</v>
      </c>
      <c r="Z156" s="4">
        <v>584</v>
      </c>
      <c r="AA156" s="2">
        <v>1030</v>
      </c>
      <c r="AB156" s="4">
        <v>575</v>
      </c>
      <c r="AC156" s="4">
        <v>952</v>
      </c>
      <c r="AD156" s="2">
        <v>1600</v>
      </c>
      <c r="AE156" s="2">
        <v>2863</v>
      </c>
      <c r="AF156" s="2">
        <f>AE156-'2014 Registered Voters'!B156</f>
        <v>0</v>
      </c>
    </row>
    <row r="157" spans="1:32">
      <c r="A157" s="4" t="s">
        <v>154</v>
      </c>
      <c r="B157" s="4">
        <v>8</v>
      </c>
      <c r="C157" s="4">
        <v>19</v>
      </c>
      <c r="D157" s="4">
        <v>4</v>
      </c>
      <c r="E157" s="4">
        <v>17</v>
      </c>
      <c r="F157" s="4">
        <v>36</v>
      </c>
      <c r="G157" s="4">
        <v>82</v>
      </c>
      <c r="H157" s="4">
        <v>23</v>
      </c>
      <c r="I157" s="4">
        <v>76</v>
      </c>
      <c r="J157" s="4">
        <v>13</v>
      </c>
      <c r="K157" s="4">
        <v>44</v>
      </c>
      <c r="L157" s="4">
        <v>12</v>
      </c>
      <c r="M157" s="4">
        <v>44</v>
      </c>
      <c r="N157" s="4">
        <v>0</v>
      </c>
      <c r="O157" s="4">
        <v>4</v>
      </c>
      <c r="P157" s="4">
        <v>0</v>
      </c>
      <c r="Q157" s="4">
        <v>1</v>
      </c>
      <c r="R157" s="4">
        <v>7</v>
      </c>
      <c r="S157" s="4">
        <v>19</v>
      </c>
      <c r="T157" s="4">
        <v>8</v>
      </c>
      <c r="U157" s="4">
        <v>22</v>
      </c>
      <c r="V157" s="4">
        <v>79</v>
      </c>
      <c r="W157" s="4">
        <v>192</v>
      </c>
      <c r="X157" s="4">
        <v>62</v>
      </c>
      <c r="Y157" s="4">
        <v>189</v>
      </c>
      <c r="Z157" s="2">
        <v>3883</v>
      </c>
      <c r="AA157" s="2">
        <v>6930</v>
      </c>
      <c r="AB157" s="2">
        <v>3614</v>
      </c>
      <c r="AC157" s="2">
        <v>6181</v>
      </c>
      <c r="AD157" s="2">
        <v>7749</v>
      </c>
      <c r="AE157" s="2">
        <v>13820</v>
      </c>
      <c r="AF157" s="2">
        <f>AE157-'2014 Registered Voters'!B157</f>
        <v>2</v>
      </c>
    </row>
    <row r="158" spans="1:32">
      <c r="A158" s="4" t="s">
        <v>155</v>
      </c>
      <c r="B158" s="4">
        <v>25</v>
      </c>
      <c r="C158" s="4">
        <v>132</v>
      </c>
      <c r="D158" s="4">
        <v>25</v>
      </c>
      <c r="E158" s="4">
        <v>114</v>
      </c>
      <c r="F158" s="4">
        <v>363</v>
      </c>
      <c r="G158" s="4">
        <v>880</v>
      </c>
      <c r="H158" s="4">
        <v>250</v>
      </c>
      <c r="I158" s="4">
        <v>685</v>
      </c>
      <c r="J158" s="4">
        <v>252</v>
      </c>
      <c r="K158" s="2">
        <v>1560</v>
      </c>
      <c r="L158" s="4">
        <v>267</v>
      </c>
      <c r="M158" s="2">
        <v>1563</v>
      </c>
      <c r="N158" s="4">
        <v>0</v>
      </c>
      <c r="O158" s="4">
        <v>5</v>
      </c>
      <c r="P158" s="4">
        <v>3</v>
      </c>
      <c r="Q158" s="4">
        <v>7</v>
      </c>
      <c r="R158" s="4">
        <v>29</v>
      </c>
      <c r="S158" s="4">
        <v>113</v>
      </c>
      <c r="T158" s="4">
        <v>22</v>
      </c>
      <c r="U158" s="4">
        <v>96</v>
      </c>
      <c r="V158" s="4">
        <v>437</v>
      </c>
      <c r="W158" s="2">
        <v>1985</v>
      </c>
      <c r="X158" s="4">
        <v>420</v>
      </c>
      <c r="Y158" s="2">
        <v>2043</v>
      </c>
      <c r="Z158" s="2">
        <v>7176</v>
      </c>
      <c r="AA158" s="2">
        <v>15318</v>
      </c>
      <c r="AB158" s="2">
        <v>6847</v>
      </c>
      <c r="AC158" s="2">
        <v>13131</v>
      </c>
      <c r="AD158" s="2">
        <v>16116</v>
      </c>
      <c r="AE158" s="2">
        <v>37632</v>
      </c>
      <c r="AF158" s="2">
        <f>AE158-'2014 Registered Voters'!B158</f>
        <v>-10</v>
      </c>
    </row>
    <row r="159" spans="1:32">
      <c r="A159" s="4" t="s">
        <v>156</v>
      </c>
      <c r="B159" s="4">
        <v>1</v>
      </c>
      <c r="C159" s="4">
        <v>3</v>
      </c>
      <c r="D159" s="4">
        <v>0</v>
      </c>
      <c r="E159" s="4">
        <v>2</v>
      </c>
      <c r="F159" s="4">
        <v>308</v>
      </c>
      <c r="G159" s="4">
        <v>701</v>
      </c>
      <c r="H159" s="4">
        <v>164</v>
      </c>
      <c r="I159" s="4">
        <v>482</v>
      </c>
      <c r="J159" s="4">
        <v>1</v>
      </c>
      <c r="K159" s="4">
        <v>10</v>
      </c>
      <c r="L159" s="4">
        <v>1</v>
      </c>
      <c r="M159" s="4">
        <v>9</v>
      </c>
      <c r="N159" s="4">
        <v>0</v>
      </c>
      <c r="O159" s="4">
        <v>1</v>
      </c>
      <c r="P159" s="4">
        <v>1</v>
      </c>
      <c r="Q159" s="4">
        <v>1</v>
      </c>
      <c r="R159" s="4">
        <v>2</v>
      </c>
      <c r="S159" s="4">
        <v>6</v>
      </c>
      <c r="T159" s="4">
        <v>1</v>
      </c>
      <c r="U159" s="4">
        <v>2</v>
      </c>
      <c r="V159" s="4">
        <v>5</v>
      </c>
      <c r="W159" s="4">
        <v>10</v>
      </c>
      <c r="X159" s="4">
        <v>5</v>
      </c>
      <c r="Y159" s="4">
        <v>14</v>
      </c>
      <c r="Z159" s="4">
        <v>749</v>
      </c>
      <c r="AA159" s="2">
        <v>1382</v>
      </c>
      <c r="AB159" s="4">
        <v>699</v>
      </c>
      <c r="AC159" s="2">
        <v>1279</v>
      </c>
      <c r="AD159" s="2">
        <v>1937</v>
      </c>
      <c r="AE159" s="2">
        <v>3902</v>
      </c>
      <c r="AF159" s="2">
        <f>AE159-'2014 Registered Voters'!B159</f>
        <v>3</v>
      </c>
    </row>
    <row r="160" spans="1:32">
      <c r="A160" s="4" t="s">
        <v>157</v>
      </c>
      <c r="B160" s="4">
        <v>2</v>
      </c>
      <c r="C160" s="4">
        <v>6</v>
      </c>
      <c r="D160" s="4">
        <v>2</v>
      </c>
      <c r="E160" s="4">
        <v>5</v>
      </c>
      <c r="F160" s="4">
        <v>750</v>
      </c>
      <c r="G160" s="2">
        <v>1417</v>
      </c>
      <c r="H160" s="4">
        <v>418</v>
      </c>
      <c r="I160" s="4">
        <v>908</v>
      </c>
      <c r="J160" s="4">
        <v>1</v>
      </c>
      <c r="K160" s="4">
        <v>8</v>
      </c>
      <c r="L160" s="4">
        <v>1</v>
      </c>
      <c r="M160" s="4">
        <v>8</v>
      </c>
      <c r="N160" s="4">
        <v>0</v>
      </c>
      <c r="O160" s="4">
        <v>0</v>
      </c>
      <c r="P160" s="4">
        <v>1</v>
      </c>
      <c r="Q160" s="4">
        <v>2</v>
      </c>
      <c r="R160" s="4">
        <v>3</v>
      </c>
      <c r="S160" s="4">
        <v>7</v>
      </c>
      <c r="T160" s="4">
        <v>3</v>
      </c>
      <c r="U160" s="4">
        <v>9</v>
      </c>
      <c r="V160" s="4">
        <v>20</v>
      </c>
      <c r="W160" s="4">
        <v>48</v>
      </c>
      <c r="X160" s="4">
        <v>8</v>
      </c>
      <c r="Y160" s="4">
        <v>49</v>
      </c>
      <c r="Z160" s="2">
        <v>1022</v>
      </c>
      <c r="AA160" s="2">
        <v>1771</v>
      </c>
      <c r="AB160" s="4">
        <v>962</v>
      </c>
      <c r="AC160" s="2">
        <v>1639</v>
      </c>
      <c r="AD160" s="2">
        <v>3193</v>
      </c>
      <c r="AE160" s="2">
        <v>5877</v>
      </c>
      <c r="AF160" s="2">
        <f>AE160-'2014 Registered Voters'!B160</f>
        <v>3</v>
      </c>
    </row>
    <row r="161" spans="1:32">
      <c r="A161" s="4" t="s">
        <v>158</v>
      </c>
      <c r="B161" s="4">
        <v>1</v>
      </c>
      <c r="C161" s="4">
        <v>7</v>
      </c>
      <c r="D161" s="4">
        <v>1</v>
      </c>
      <c r="E161" s="4">
        <v>4</v>
      </c>
      <c r="F161" s="4">
        <v>848</v>
      </c>
      <c r="G161" s="2">
        <v>1352</v>
      </c>
      <c r="H161" s="4">
        <v>501</v>
      </c>
      <c r="I161" s="4">
        <v>945</v>
      </c>
      <c r="J161" s="4">
        <v>1</v>
      </c>
      <c r="K161" s="4">
        <v>5</v>
      </c>
      <c r="L161" s="4">
        <v>1</v>
      </c>
      <c r="M161" s="4">
        <v>3</v>
      </c>
      <c r="N161" s="4">
        <v>0</v>
      </c>
      <c r="O161" s="4">
        <v>0</v>
      </c>
      <c r="P161" s="4">
        <v>1</v>
      </c>
      <c r="Q161" s="4">
        <v>0</v>
      </c>
      <c r="R161" s="4">
        <v>0</v>
      </c>
      <c r="S161" s="4">
        <v>5</v>
      </c>
      <c r="T161" s="4">
        <v>2</v>
      </c>
      <c r="U161" s="4">
        <v>8</v>
      </c>
      <c r="V161" s="4">
        <v>20</v>
      </c>
      <c r="W161" s="4">
        <v>52</v>
      </c>
      <c r="X161" s="4">
        <v>20</v>
      </c>
      <c r="Y161" s="4">
        <v>52</v>
      </c>
      <c r="Z161" s="4">
        <v>967</v>
      </c>
      <c r="AA161" s="2">
        <v>1546</v>
      </c>
      <c r="AB161" s="4">
        <v>886</v>
      </c>
      <c r="AC161" s="2">
        <v>1397</v>
      </c>
      <c r="AD161" s="2">
        <v>3249</v>
      </c>
      <c r="AE161" s="2">
        <v>5376</v>
      </c>
      <c r="AF161" s="2">
        <f>AE161-'2014 Registered Voters'!B161</f>
        <v>0</v>
      </c>
    </row>
    <row r="162" spans="1:32">
      <c r="A162" s="4" t="s">
        <v>159</v>
      </c>
      <c r="B162" s="4">
        <v>8</v>
      </c>
      <c r="C162" s="4">
        <v>12</v>
      </c>
      <c r="D162" s="4">
        <v>1</v>
      </c>
      <c r="E162" s="4">
        <v>8</v>
      </c>
      <c r="F162" s="4">
        <v>684</v>
      </c>
      <c r="G162" s="2">
        <v>1668</v>
      </c>
      <c r="H162" s="4">
        <v>386</v>
      </c>
      <c r="I162" s="2">
        <v>1113</v>
      </c>
      <c r="J162" s="4">
        <v>6</v>
      </c>
      <c r="K162" s="4">
        <v>23</v>
      </c>
      <c r="L162" s="4">
        <v>1</v>
      </c>
      <c r="M162" s="4">
        <v>16</v>
      </c>
      <c r="N162" s="4">
        <v>0</v>
      </c>
      <c r="O162" s="4">
        <v>0</v>
      </c>
      <c r="P162" s="4">
        <v>0</v>
      </c>
      <c r="Q162" s="4">
        <v>0</v>
      </c>
      <c r="R162" s="4">
        <v>10</v>
      </c>
      <c r="S162" s="4">
        <v>27</v>
      </c>
      <c r="T162" s="4">
        <v>9</v>
      </c>
      <c r="U162" s="4">
        <v>21</v>
      </c>
      <c r="V162" s="4">
        <v>46</v>
      </c>
      <c r="W162" s="4">
        <v>122</v>
      </c>
      <c r="X162" s="4">
        <v>51</v>
      </c>
      <c r="Y162" s="4">
        <v>159</v>
      </c>
      <c r="Z162" s="2">
        <v>2037</v>
      </c>
      <c r="AA162" s="2">
        <v>4034</v>
      </c>
      <c r="AB162" s="2">
        <v>2028</v>
      </c>
      <c r="AC162" s="2">
        <v>3622</v>
      </c>
      <c r="AD162" s="2">
        <v>5267</v>
      </c>
      <c r="AE162" s="2">
        <v>10825</v>
      </c>
      <c r="AF162" s="2">
        <f>AE162-'2014 Registered Voters'!B162</f>
        <v>-1</v>
      </c>
    </row>
    <row r="163" spans="1:32">
      <c r="A163" s="4" t="s">
        <v>541</v>
      </c>
      <c r="B163" s="2">
        <v>10719</v>
      </c>
      <c r="C163" s="2">
        <v>37996</v>
      </c>
      <c r="D163" s="2">
        <v>10109</v>
      </c>
      <c r="E163" s="2">
        <v>34385</v>
      </c>
      <c r="F163" s="2">
        <v>474419</v>
      </c>
      <c r="G163" s="2">
        <v>929530</v>
      </c>
      <c r="H163" s="2">
        <v>268995</v>
      </c>
      <c r="I163" s="2">
        <v>624269</v>
      </c>
      <c r="J163" s="2">
        <v>14608</v>
      </c>
      <c r="K163" s="2">
        <v>52229</v>
      </c>
      <c r="L163" s="2">
        <v>11681</v>
      </c>
      <c r="M163" s="2">
        <v>41788</v>
      </c>
      <c r="N163" s="4">
        <v>337</v>
      </c>
      <c r="O163" s="2">
        <v>1280</v>
      </c>
      <c r="P163" s="4">
        <v>349</v>
      </c>
      <c r="Q163" s="2">
        <v>1109</v>
      </c>
      <c r="R163" s="2">
        <v>10587</v>
      </c>
      <c r="S163" s="2">
        <v>29331</v>
      </c>
      <c r="T163" s="2">
        <v>8419</v>
      </c>
      <c r="U163" s="2">
        <v>22686</v>
      </c>
      <c r="V163" s="2">
        <v>72271</v>
      </c>
      <c r="W163" s="2">
        <v>204434</v>
      </c>
      <c r="X163" s="2">
        <v>63151</v>
      </c>
      <c r="Y163" s="2">
        <v>192563</v>
      </c>
      <c r="Z163" s="2">
        <v>851715</v>
      </c>
      <c r="AA163" s="2">
        <v>1594769</v>
      </c>
      <c r="AB163" s="2">
        <v>796195</v>
      </c>
      <c r="AC163" s="2">
        <v>1404019</v>
      </c>
      <c r="AD163" s="2">
        <v>2593555</v>
      </c>
      <c r="AE163" s="2">
        <v>5170388</v>
      </c>
      <c r="AF163" s="2">
        <f>AE163-'2014 Registered Voters'!B163</f>
        <v>-20794</v>
      </c>
    </row>
    <row r="168" spans="1:32">
      <c r="Q168" s="2"/>
    </row>
    <row r="169" spans="1:32">
      <c r="Q169" s="2"/>
      <c r="R169" s="2"/>
    </row>
    <row r="170" spans="1:32">
      <c r="Q170" s="2"/>
    </row>
    <row r="171" spans="1:32">
      <c r="Q171" s="2"/>
      <c r="R171" s="2"/>
    </row>
    <row r="172" spans="1:32">
      <c r="Q172" s="2"/>
      <c r="R172" s="2"/>
    </row>
    <row r="173" spans="1:32">
      <c r="Q173" s="2"/>
      <c r="R173" s="2"/>
    </row>
    <row r="178" spans="1:16">
      <c r="D178" s="2"/>
      <c r="F178" s="2"/>
      <c r="G178" s="2"/>
      <c r="K178" s="2"/>
      <c r="L178" s="2"/>
      <c r="M178" s="2"/>
      <c r="N178" s="2"/>
      <c r="P178" s="2"/>
    </row>
    <row r="179" spans="1:16">
      <c r="A179" s="2"/>
      <c r="B179" s="2"/>
      <c r="D179" s="2"/>
      <c r="F179" s="2"/>
      <c r="G179" s="2"/>
      <c r="H179" s="2"/>
      <c r="I179" s="2"/>
      <c r="J179" s="2"/>
      <c r="K179" s="2"/>
      <c r="L179" s="2"/>
      <c r="M179" s="2"/>
      <c r="N179" s="2"/>
      <c r="O179" s="2"/>
      <c r="P179" s="2"/>
    </row>
    <row r="180" spans="1:16">
      <c r="G180" s="2"/>
      <c r="K180" s="2"/>
      <c r="L180" s="2"/>
      <c r="M180" s="2"/>
      <c r="N180" s="2"/>
      <c r="P180" s="2"/>
    </row>
    <row r="181" spans="1:16">
      <c r="B181" s="2"/>
      <c r="D181" s="2"/>
      <c r="F181" s="2"/>
      <c r="G181" s="2"/>
      <c r="H181" s="2"/>
      <c r="I181" s="2"/>
      <c r="J181" s="2"/>
      <c r="K181" s="2"/>
      <c r="L181" s="2"/>
      <c r="M181" s="2"/>
      <c r="N181" s="2"/>
      <c r="O181" s="2"/>
      <c r="P181" s="2"/>
    </row>
    <row r="182" spans="1:16">
      <c r="G182" s="2"/>
      <c r="H182" s="2"/>
      <c r="I182" s="2"/>
      <c r="J182" s="2"/>
      <c r="K182" s="2"/>
      <c r="L182" s="2"/>
      <c r="M182" s="2"/>
      <c r="N182" s="2"/>
      <c r="O182" s="2"/>
      <c r="P182" s="2"/>
    </row>
    <row r="183" spans="1:16">
      <c r="G183" s="2"/>
      <c r="H183" s="2"/>
      <c r="I183" s="2"/>
      <c r="J183" s="2"/>
      <c r="K183" s="2"/>
      <c r="L183" s="2"/>
      <c r="M183" s="2"/>
      <c r="N183" s="2"/>
      <c r="O183" s="2"/>
      <c r="P183" s="2"/>
    </row>
    <row r="194" spans="1:7">
      <c r="F194" s="2"/>
    </row>
    <row r="195" spans="1:7">
      <c r="E195" s="2"/>
      <c r="F195" s="2"/>
    </row>
    <row r="196" spans="1:7">
      <c r="F196" s="2"/>
    </row>
    <row r="197" spans="1:7">
      <c r="E197" s="2"/>
      <c r="F197" s="2"/>
    </row>
    <row r="198" spans="1:7">
      <c r="C198" s="2"/>
      <c r="D198" s="2"/>
      <c r="E198" s="2"/>
      <c r="F198" s="2"/>
    </row>
    <row r="199" spans="1:7">
      <c r="A199" s="2"/>
      <c r="B199" s="2"/>
      <c r="C199" s="2"/>
      <c r="D199" s="2"/>
      <c r="E199" s="2"/>
      <c r="F199" s="2"/>
    </row>
    <row r="200" spans="1:7">
      <c r="C200" s="2"/>
      <c r="D200" s="2"/>
      <c r="E200" s="2"/>
      <c r="F200" s="2"/>
    </row>
    <row r="201" spans="1:7">
      <c r="A201" s="2"/>
      <c r="B201" s="2"/>
      <c r="C201" s="2"/>
      <c r="D201" s="2"/>
      <c r="E201" s="2"/>
      <c r="F201" s="2"/>
    </row>
    <row r="202" spans="1:7">
      <c r="A202" s="2"/>
      <c r="B202" s="2"/>
      <c r="C202" s="2"/>
      <c r="D202" s="2"/>
      <c r="E202" s="2"/>
      <c r="F202" s="2"/>
    </row>
    <row r="203" spans="1:7">
      <c r="A203" s="2"/>
      <c r="B203" s="2"/>
      <c r="C203" s="2"/>
      <c r="D203" s="2"/>
      <c r="E203" s="2"/>
      <c r="F203" s="2"/>
    </row>
    <row r="206" spans="1:7">
      <c r="A206" s="2"/>
    </row>
    <row r="208" spans="1:7">
      <c r="G208" s="2"/>
    </row>
    <row r="209" spans="2:7">
      <c r="G209" s="2"/>
    </row>
    <row r="210" spans="2:7">
      <c r="G210" s="2"/>
    </row>
    <row r="211" spans="2:7">
      <c r="G211" s="2"/>
    </row>
    <row r="212" spans="2:7">
      <c r="G212" s="2"/>
    </row>
    <row r="213" spans="2:7">
      <c r="D213" s="2"/>
      <c r="E213" s="2"/>
      <c r="F213" s="2"/>
      <c r="G213" s="2"/>
    </row>
    <row r="214" spans="2:7">
      <c r="G214" s="2"/>
    </row>
    <row r="215" spans="2:7">
      <c r="F215" s="2"/>
      <c r="G215" s="2"/>
    </row>
    <row r="216" spans="2:7">
      <c r="G216" s="2"/>
    </row>
    <row r="217" spans="2:7">
      <c r="B217" s="2"/>
      <c r="G217" s="2"/>
    </row>
    <row r="218" spans="2:7">
      <c r="G218" s="2"/>
    </row>
    <row r="219" spans="2:7">
      <c r="B219" s="2"/>
      <c r="G219" s="2"/>
    </row>
    <row r="221" spans="2:7">
      <c r="G221" s="2"/>
    </row>
    <row r="223" spans="2:7">
      <c r="G223" s="2"/>
    </row>
    <row r="224" spans="2:7">
      <c r="G224" s="2"/>
    </row>
    <row r="225" spans="1:7">
      <c r="G225" s="2"/>
    </row>
    <row r="226" spans="1:7">
      <c r="G226" s="2"/>
    </row>
    <row r="227" spans="1:7">
      <c r="G227" s="2"/>
    </row>
    <row r="228" spans="1:7">
      <c r="G228" s="2"/>
    </row>
    <row r="229" spans="1:7">
      <c r="B229" s="2"/>
      <c r="G229" s="2"/>
    </row>
    <row r="230" spans="1:7">
      <c r="G230" s="2"/>
    </row>
    <row r="231" spans="1:7">
      <c r="B231" s="2"/>
      <c r="G231" s="2"/>
    </row>
    <row r="232" spans="1:7">
      <c r="A232" s="2"/>
      <c r="B232" s="2"/>
      <c r="D232" s="2"/>
      <c r="F232" s="2"/>
      <c r="G232" s="2"/>
    </row>
    <row r="233" spans="1:7">
      <c r="A233" s="2"/>
      <c r="B233" s="2"/>
      <c r="C233" s="2"/>
      <c r="D233" s="2"/>
      <c r="E233" s="2"/>
      <c r="F233" s="2"/>
      <c r="G233" s="2"/>
    </row>
    <row r="234" spans="1:7">
      <c r="A234" s="2"/>
      <c r="B234" s="2"/>
      <c r="F234" s="2"/>
      <c r="G234" s="2"/>
    </row>
    <row r="235" spans="1:7">
      <c r="A235" s="2"/>
      <c r="B235" s="2"/>
      <c r="C235" s="2"/>
      <c r="D235" s="2"/>
      <c r="E235" s="2"/>
      <c r="F235" s="2"/>
      <c r="G235" s="2"/>
    </row>
    <row r="236" spans="1:7">
      <c r="A236" s="2"/>
      <c r="B236" s="2"/>
      <c r="C236" s="2"/>
      <c r="D236" s="2"/>
      <c r="E236" s="2"/>
      <c r="F236" s="2"/>
      <c r="G236" s="2"/>
    </row>
    <row r="237" spans="1:7">
      <c r="A237" s="2"/>
      <c r="B237" s="2"/>
      <c r="C237" s="2"/>
      <c r="D237" s="2"/>
      <c r="E237" s="2"/>
      <c r="F237" s="2"/>
      <c r="G237" s="2"/>
    </row>
    <row r="238" spans="1:7">
      <c r="A238" s="2"/>
    </row>
    <row r="270" spans="1:1">
      <c r="A270" s="2"/>
    </row>
    <row r="302" spans="1:1">
      <c r="A302" s="2"/>
    </row>
    <row r="334" spans="1:1">
      <c r="A334" s="2"/>
    </row>
    <row r="366" spans="1:1">
      <c r="A366" s="2"/>
    </row>
    <row r="398" spans="1:1">
      <c r="A398" s="2"/>
    </row>
    <row r="404" spans="2:2">
      <c r="B404" s="2"/>
    </row>
    <row r="405" spans="2:2">
      <c r="B405" s="2"/>
    </row>
    <row r="407" spans="2:2">
      <c r="B407" s="2"/>
    </row>
    <row r="424" spans="1:2">
      <c r="B424" s="2"/>
    </row>
    <row r="425" spans="1:2">
      <c r="B425" s="2"/>
    </row>
    <row r="426" spans="1:2">
      <c r="B426" s="2"/>
    </row>
    <row r="427" spans="1:2">
      <c r="B427" s="2"/>
    </row>
    <row r="428" spans="1:2">
      <c r="B428" s="2"/>
    </row>
    <row r="429" spans="1:2">
      <c r="B429" s="2"/>
    </row>
    <row r="430" spans="1:2">
      <c r="A430" s="2"/>
    </row>
    <row r="436" spans="2:4">
      <c r="B436" s="2"/>
      <c r="D436" s="2"/>
    </row>
    <row r="437" spans="2:4">
      <c r="B437" s="2"/>
      <c r="C437" s="2"/>
      <c r="D437" s="2"/>
    </row>
    <row r="438" spans="2:4">
      <c r="B438" s="2"/>
      <c r="D438" s="2"/>
    </row>
    <row r="439" spans="2:4">
      <c r="B439" s="2"/>
      <c r="C439" s="2"/>
      <c r="D439" s="2"/>
    </row>
    <row r="453" spans="1:5">
      <c r="D453" s="2"/>
    </row>
    <row r="455" spans="1:5">
      <c r="D455" s="2"/>
    </row>
    <row r="456" spans="1:5">
      <c r="B456" s="2"/>
      <c r="C456" s="2"/>
      <c r="D456" s="2"/>
    </row>
    <row r="457" spans="1:5">
      <c r="B457" s="2"/>
      <c r="C457" s="2"/>
      <c r="D457" s="2"/>
      <c r="E457" s="2"/>
    </row>
    <row r="458" spans="1:5">
      <c r="B458" s="2"/>
      <c r="C458" s="2"/>
      <c r="D458" s="2"/>
    </row>
    <row r="459" spans="1:5">
      <c r="B459" s="2"/>
      <c r="C459" s="2"/>
      <c r="D459" s="2"/>
      <c r="E459" s="2"/>
    </row>
    <row r="460" spans="1:5">
      <c r="B460" s="2"/>
      <c r="C460" s="2"/>
      <c r="D460" s="2"/>
      <c r="E460" s="2"/>
    </row>
    <row r="461" spans="1:5">
      <c r="B461" s="2"/>
      <c r="C461" s="2"/>
      <c r="D461" s="2"/>
      <c r="E461" s="2"/>
    </row>
    <row r="462" spans="1:5">
      <c r="A462" s="2"/>
    </row>
    <row r="494" spans="1:1">
      <c r="A494" s="2"/>
    </row>
    <row r="526" spans="1:1">
      <c r="A526" s="2"/>
    </row>
    <row r="558" spans="1:1">
      <c r="A558" s="2"/>
    </row>
    <row r="590" spans="1:1">
      <c r="A590" s="2"/>
    </row>
    <row r="622" spans="1:1">
      <c r="A622" s="2"/>
    </row>
    <row r="623" spans="1:1">
      <c r="A623" s="2"/>
    </row>
    <row r="654" spans="1:1">
      <c r="A654" s="2"/>
    </row>
    <row r="686" spans="1:1">
      <c r="A686" s="2"/>
    </row>
    <row r="718" spans="1:1">
      <c r="A718" s="2"/>
    </row>
    <row r="750" spans="1:1">
      <c r="A750" s="2"/>
    </row>
    <row r="782" spans="1:1">
      <c r="A782" s="2"/>
    </row>
    <row r="814" spans="1:1">
      <c r="A814" s="2"/>
    </row>
    <row r="846" spans="1:1">
      <c r="A846" s="2"/>
    </row>
    <row r="878" spans="1:1">
      <c r="A878" s="2"/>
    </row>
    <row r="910" spans="1:1">
      <c r="A910" s="2"/>
    </row>
    <row r="942" spans="1:1">
      <c r="A942" s="2"/>
    </row>
    <row r="974" spans="1:1">
      <c r="A974" s="2"/>
    </row>
    <row r="1006" spans="1:1" s="4" customFormat="1">
      <c r="A1006" s="2"/>
    </row>
    <row r="1038" spans="1:1" s="4" customFormat="1">
      <c r="A1038" s="2"/>
    </row>
    <row r="1070" spans="1:1" s="4" customFormat="1">
      <c r="A1070" s="2"/>
    </row>
    <row r="1102" spans="1:1" s="4" customFormat="1">
      <c r="A1102" s="2"/>
    </row>
    <row r="1134" spans="1:1" s="4" customFormat="1">
      <c r="A1134" s="2"/>
    </row>
    <row r="1166" spans="1:1" s="4" customFormat="1">
      <c r="A1166" s="2"/>
    </row>
    <row r="1198" spans="1:1" s="4" customFormat="1">
      <c r="A1198" s="2"/>
    </row>
    <row r="1230" spans="1:1" s="4" customFormat="1">
      <c r="A1230" s="2"/>
    </row>
    <row r="1262" spans="1:1" s="4" customFormat="1">
      <c r="A1262" s="2"/>
    </row>
    <row r="1294" spans="1:1" s="4" customFormat="1">
      <c r="A1294" s="2"/>
    </row>
    <row r="1326" spans="1:1" s="4" customFormat="1">
      <c r="A1326" s="2"/>
    </row>
    <row r="1358" spans="1:1" s="4" customFormat="1">
      <c r="A1358" s="2"/>
    </row>
    <row r="1390" spans="1:1" s="4" customFormat="1">
      <c r="A1390" s="2"/>
    </row>
    <row r="1422" s="4" customFormat="1"/>
    <row r="1454" s="4" customFormat="1"/>
    <row r="1486" s="4" customFormat="1"/>
    <row r="1518" s="4" customFormat="1"/>
    <row r="1550" s="4" customFormat="1"/>
    <row r="1582" s="4" customFormat="1"/>
    <row r="1614" s="4" customFormat="1"/>
    <row r="1615" s="4" customFormat="1"/>
    <row r="1646" s="4" customFormat="1"/>
    <row r="1678" s="4" customFormat="1"/>
    <row r="1710" s="4" customFormat="1"/>
    <row r="1742" s="4" customFormat="1"/>
    <row r="1774" s="4" customFormat="1"/>
    <row r="1806" s="4" customFormat="1"/>
    <row r="1838" s="4" customFormat="1"/>
    <row r="1870" s="4" customFormat="1"/>
    <row r="1902" s="4" customFormat="1"/>
    <row r="1934" s="4" customFormat="1"/>
    <row r="1966" s="4" customFormat="1"/>
    <row r="1998" s="4" customFormat="1"/>
    <row r="2030" s="4" customFormat="1"/>
    <row r="2062" s="4" customFormat="1"/>
    <row r="2094" s="4" customFormat="1"/>
    <row r="2126" s="4" customFormat="1"/>
    <row r="2158" s="4" customFormat="1"/>
    <row r="2190" s="4" customFormat="1"/>
    <row r="2222" s="4" customFormat="1"/>
    <row r="2254" s="4" customFormat="1"/>
    <row r="2286" s="4" customFormat="1"/>
    <row r="2318" s="4" customFormat="1"/>
    <row r="2350" s="4" customFormat="1"/>
    <row r="2382" s="4" customFormat="1"/>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voting</vt:lpstr>
      <vt:lpstr>page_draft</vt:lpstr>
      <vt:lpstr>2016_pres_election</vt:lpstr>
      <vt:lpstr>11-1-16 registered voters</vt:lpstr>
      <vt:lpstr>2016 voter turnout</vt:lpstr>
      <vt:lpstr>2012_pres_election</vt:lpstr>
      <vt:lpstr>2012 Registered Voters</vt:lpstr>
      <vt:lpstr>11-1-12 voter reg work</vt:lpstr>
      <vt:lpstr>2014_vote_turnout_demographic</vt:lpstr>
      <vt:lpstr>2014 Registered Voters</vt:lpstr>
      <vt:lpstr>2014_gov_election</vt:lpstr>
      <vt:lpstr>sources_notes</vt:lpstr>
    </vt:vector>
  </TitlesOfParts>
  <Company>Fanning Institute, University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Holly Lynde</cp:lastModifiedBy>
  <dcterms:created xsi:type="dcterms:W3CDTF">2015-01-12T02:20:36Z</dcterms:created>
  <dcterms:modified xsi:type="dcterms:W3CDTF">2016-12-16T16:28:42Z</dcterms:modified>
</cp:coreProperties>
</file>